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236" windowWidth="9690" windowHeight="7290" tabRatio="655" activeTab="0"/>
  </bookViews>
  <sheets>
    <sheet name="5м" sheetId="1" r:id="rId1"/>
  </sheets>
  <definedNames>
    <definedName name="_xlnm.Print_Area" localSheetId="0">'5м'!$A$1:$AH$42</definedName>
  </definedNames>
  <calcPr fullCalcOnLoad="1"/>
</workbook>
</file>

<file path=xl/sharedStrings.xml><?xml version="1.0" encoding="utf-8"?>
<sst xmlns="http://schemas.openxmlformats.org/spreadsheetml/2006/main" count="108" uniqueCount="67">
  <si>
    <t>Шифр дисципліни</t>
  </si>
  <si>
    <t>Дисципліна</t>
  </si>
  <si>
    <t>Лекції</t>
  </si>
  <si>
    <t>Лабораторні</t>
  </si>
  <si>
    <t>Заліки</t>
  </si>
  <si>
    <t>всього</t>
  </si>
  <si>
    <t>Практ/семін</t>
  </si>
  <si>
    <t>частка</t>
  </si>
  <si>
    <t>Разом:</t>
  </si>
  <si>
    <t>Самост. робота</t>
  </si>
  <si>
    <t>КАФЕДРА</t>
  </si>
  <si>
    <t>Всього</t>
  </si>
  <si>
    <t>Виробнича практика</t>
  </si>
  <si>
    <t>АОП</t>
  </si>
  <si>
    <t>1.Нормативна частина</t>
  </si>
  <si>
    <t>ПРР, ВГР, АОП, ТСТ</t>
  </si>
  <si>
    <t>Обсяг дисципліни                    (час на засвоєння)</t>
  </si>
  <si>
    <t>Аудиторне навантаження</t>
  </si>
  <si>
    <t>години</t>
  </si>
  <si>
    <t xml:space="preserve">загальний </t>
  </si>
  <si>
    <t>річний</t>
  </si>
  <si>
    <t>ECTS</t>
  </si>
  <si>
    <t>Екзамени</t>
  </si>
  <si>
    <t>Навчальні заняття</t>
  </si>
  <si>
    <t>Разом</t>
  </si>
  <si>
    <t>лекції</t>
  </si>
  <si>
    <t>I</t>
  </si>
  <si>
    <t>II</t>
  </si>
  <si>
    <t>Практ / семін</t>
  </si>
  <si>
    <t>Кількість екзаменів</t>
  </si>
  <si>
    <t>Кількість заліків</t>
  </si>
  <si>
    <t xml:space="preserve"> Годин на тиждень</t>
  </si>
  <si>
    <t xml:space="preserve">Декан ГФ </t>
  </si>
  <si>
    <t>Кількість годин на тиждень</t>
  </si>
  <si>
    <t xml:space="preserve">1.1.Цикл загально-інженерної та професійно-практичної підготовки </t>
  </si>
  <si>
    <t xml:space="preserve">2. ВИБІРКОВІ ДИСЦИПЛІНИ  ВНЗ </t>
  </si>
  <si>
    <t>Модульний контроль</t>
  </si>
  <si>
    <t>Примітка</t>
  </si>
  <si>
    <t>кред</t>
  </si>
  <si>
    <t>этот год правильный отлажен через систему Деканат</t>
  </si>
  <si>
    <t>Цивільний захист</t>
  </si>
  <si>
    <t>Цикл цивільного захисту</t>
  </si>
  <si>
    <t>Осінній семестр</t>
  </si>
  <si>
    <t>Весняний семестр</t>
  </si>
  <si>
    <t>Охорона праці в галузі</t>
  </si>
  <si>
    <t>Організація та планування гірничих робіт</t>
  </si>
  <si>
    <t>Дисципліни за вибором студентів</t>
  </si>
  <si>
    <t>Переддипломна практика</t>
  </si>
  <si>
    <t xml:space="preserve">Спеціалізація "Охорона праці в гірничому виробництві"   </t>
  </si>
  <si>
    <t>Пожежна безпека та гірничорятувальна справа</t>
  </si>
  <si>
    <t xml:space="preserve">                                                Цикл загально-інженерної та професійно-практичної підготовки</t>
  </si>
  <si>
    <t>Спеціалізація "Підземна розробка родовищ з поглибленим вивченням англійської мови"</t>
  </si>
  <si>
    <t xml:space="preserve">Спеціалізація "Технологія акумулювання та транспорту газу" </t>
  </si>
  <si>
    <t>Статистика у гірничому виробництві</t>
  </si>
  <si>
    <t>І</t>
  </si>
  <si>
    <t>2..1</t>
  </si>
  <si>
    <t>2.6.</t>
  </si>
  <si>
    <t>2.4.</t>
  </si>
  <si>
    <t>2.8.</t>
  </si>
  <si>
    <r>
      <t xml:space="preserve">Контроль підсумк., </t>
    </r>
    <r>
      <rPr>
        <i/>
        <sz val="12"/>
        <rFont val="Arial Narrow"/>
        <family val="2"/>
      </rPr>
      <t>семестр</t>
    </r>
  </si>
  <si>
    <t>20012/13 навчальний рік</t>
  </si>
  <si>
    <r>
      <t xml:space="preserve"> НАВЧАЛЬНИЙ ПЛАН ПІДГОТОВКИ МАГІСТРІВ (спеціальність </t>
    </r>
    <r>
      <rPr>
        <b/>
        <i/>
        <sz val="14"/>
        <rFont val="Arial Cyr"/>
        <family val="0"/>
      </rPr>
      <t>Розробка родовищ та видобування корисних копалин</t>
    </r>
    <r>
      <rPr>
        <b/>
        <sz val="16"/>
        <rFont val="Arial Cyr"/>
        <family val="2"/>
      </rPr>
      <t xml:space="preserve">                  5 курс</t>
    </r>
  </si>
  <si>
    <t>Виконання дипломної роботи</t>
  </si>
  <si>
    <t>ІІ</t>
  </si>
  <si>
    <t>I,IІ</t>
  </si>
  <si>
    <t>Курсова робота з наукових досліджень</t>
  </si>
  <si>
    <t>Дегазація родовища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</si>
</sst>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 ;\-0\ "/>
    <numFmt numFmtId="193" formatCode="0.0_ ;\-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0.0"/>
    <numFmt numFmtId="198" formatCode="0.000"/>
    <numFmt numFmtId="199" formatCode="0.0000"/>
    <numFmt numFmtId="200" formatCode="0.00000"/>
    <numFmt numFmtId="201" formatCode="0.000000"/>
    <numFmt numFmtId="202" formatCode="[$-FC19]d\ mmmm\ yyyy\ &quot;г.&quot;"/>
  </numFmts>
  <fonts count="72">
    <font>
      <sz val="10"/>
      <name val="Arial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Narrow"/>
      <family val="2"/>
    </font>
    <font>
      <b/>
      <sz val="12"/>
      <name val="Arial Cyr"/>
      <family val="2"/>
    </font>
    <font>
      <sz val="12"/>
      <name val="Arial Narrow"/>
      <family val="2"/>
    </font>
    <font>
      <b/>
      <sz val="12"/>
      <name val="Courier New Cyr"/>
      <family val="3"/>
    </font>
    <font>
      <b/>
      <sz val="12"/>
      <name val="Arial"/>
      <family val="2"/>
    </font>
    <font>
      <sz val="12"/>
      <color indexed="10"/>
      <name val="Arial Narrow"/>
      <family val="2"/>
    </font>
    <font>
      <i/>
      <sz val="12"/>
      <name val="Arial Narrow"/>
      <family val="2"/>
    </font>
    <font>
      <sz val="12"/>
      <name val="Arial"/>
      <family val="0"/>
    </font>
    <font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sz val="14"/>
      <color indexed="60"/>
      <name val="Arial Narrow"/>
      <family val="2"/>
    </font>
    <font>
      <sz val="14"/>
      <color indexed="10"/>
      <name val="Arial Narrow"/>
      <family val="2"/>
    </font>
    <font>
      <sz val="11"/>
      <name val="Arial"/>
      <family val="0"/>
    </font>
    <font>
      <b/>
      <sz val="10"/>
      <name val="Arial"/>
      <family val="2"/>
    </font>
    <font>
      <b/>
      <sz val="16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 Cyr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0"/>
    </font>
    <font>
      <sz val="12"/>
      <color indexed="8"/>
      <name val="Arial Narrow"/>
      <family val="2"/>
    </font>
    <font>
      <sz val="12"/>
      <name val="Times New Roman"/>
      <family val="1"/>
    </font>
    <font>
      <b/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0" fontId="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54" applyFont="1" applyFill="1">
      <alignment/>
      <protection/>
    </xf>
    <xf numFmtId="0" fontId="6" fillId="0" borderId="0" xfId="54" applyNumberFormat="1" applyFont="1" applyFill="1">
      <alignment/>
      <protection/>
    </xf>
    <xf numFmtId="0" fontId="4" fillId="0" borderId="0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/>
      <protection/>
    </xf>
    <xf numFmtId="0" fontId="17" fillId="0" borderId="0" xfId="54" applyNumberFormat="1" applyFont="1" applyFill="1" applyBorder="1" applyAlignment="1">
      <alignment horizontal="center" vertical="center"/>
      <protection/>
    </xf>
    <xf numFmtId="0" fontId="17" fillId="0" borderId="10" xfId="54" applyNumberFormat="1" applyFont="1" applyFill="1" applyBorder="1" applyAlignment="1">
      <alignment horizontal="center" vertical="center"/>
      <protection/>
    </xf>
    <xf numFmtId="0" fontId="17" fillId="0" borderId="11" xfId="54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54" applyFont="1" applyFill="1" applyBorder="1" applyAlignment="1">
      <alignment horizontal="center" vertical="center" textRotation="90" wrapText="1" shrinkToFit="1"/>
      <protection/>
    </xf>
    <xf numFmtId="0" fontId="6" fillId="0" borderId="0" xfId="54" applyFont="1" applyFill="1" applyBorder="1" applyAlignment="1">
      <alignment/>
      <protection/>
    </xf>
    <xf numFmtId="0" fontId="6" fillId="0" borderId="0" xfId="54" applyFont="1" applyFill="1" applyBorder="1" applyAlignment="1">
      <alignment horizontal="right"/>
      <protection/>
    </xf>
    <xf numFmtId="0" fontId="6" fillId="0" borderId="0" xfId="54" applyFont="1" applyFill="1" applyBorder="1" applyAlignment="1">
      <alignment horizontal="left"/>
      <protection/>
    </xf>
    <xf numFmtId="0" fontId="6" fillId="0" borderId="0" xfId="54" applyFont="1" applyFill="1">
      <alignment/>
      <protection/>
    </xf>
    <xf numFmtId="0" fontId="6" fillId="0" borderId="0" xfId="54" applyFont="1" applyFill="1" applyBorder="1" applyAlignment="1">
      <alignment horizontal="center" vertical="center"/>
      <protection/>
    </xf>
    <xf numFmtId="0" fontId="17" fillId="0" borderId="15" xfId="54" applyFont="1" applyFill="1" applyBorder="1" applyAlignment="1">
      <alignment horizontal="center" vertical="center"/>
      <protection/>
    </xf>
    <xf numFmtId="0" fontId="17" fillId="0" borderId="14" xfId="54" applyFont="1" applyFill="1" applyBorder="1" applyAlignment="1">
      <alignment horizontal="center" vertical="center"/>
      <protection/>
    </xf>
    <xf numFmtId="0" fontId="17" fillId="0" borderId="16" xfId="54" applyFont="1" applyFill="1" applyBorder="1" applyAlignment="1">
      <alignment horizontal="center" vertical="center"/>
      <protection/>
    </xf>
    <xf numFmtId="0" fontId="17" fillId="0" borderId="10" xfId="54" applyFont="1" applyFill="1" applyBorder="1" applyAlignment="1">
      <alignment horizontal="center" vertical="center"/>
      <protection/>
    </xf>
    <xf numFmtId="2" fontId="17" fillId="0" borderId="15" xfId="54" applyNumberFormat="1" applyFont="1" applyFill="1" applyBorder="1" applyAlignment="1">
      <alignment horizontal="center" vertical="center"/>
      <protection/>
    </xf>
    <xf numFmtId="0" fontId="17" fillId="0" borderId="14" xfId="54" applyNumberFormat="1" applyFont="1" applyFill="1" applyBorder="1" applyAlignment="1">
      <alignment horizontal="center" vertical="center"/>
      <protection/>
    </xf>
    <xf numFmtId="0" fontId="17" fillId="0" borderId="16" xfId="54" applyNumberFormat="1" applyFont="1" applyFill="1" applyBorder="1" applyAlignment="1">
      <alignment horizontal="center" vertical="center"/>
      <protection/>
    </xf>
    <xf numFmtId="0" fontId="17" fillId="0" borderId="15" xfId="54" applyNumberFormat="1" applyFont="1" applyFill="1" applyBorder="1" applyAlignment="1">
      <alignment horizontal="center" vertical="center"/>
      <protection/>
    </xf>
    <xf numFmtId="1" fontId="17" fillId="0" borderId="15" xfId="54" applyNumberFormat="1" applyFont="1" applyFill="1" applyBorder="1" applyAlignment="1">
      <alignment horizontal="center" vertical="center"/>
      <protection/>
    </xf>
    <xf numFmtId="1" fontId="17" fillId="0" borderId="14" xfId="54" applyNumberFormat="1" applyFont="1" applyFill="1" applyBorder="1" applyAlignment="1">
      <alignment horizontal="center" vertical="center"/>
      <protection/>
    </xf>
    <xf numFmtId="1" fontId="17" fillId="0" borderId="16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Alignment="1">
      <alignment horizontal="center" vertical="center"/>
      <protection/>
    </xf>
    <xf numFmtId="0" fontId="6" fillId="0" borderId="0" xfId="54" applyFont="1" applyFill="1" applyAlignment="1">
      <alignment horizontal="right"/>
      <protection/>
    </xf>
    <xf numFmtId="1" fontId="17" fillId="0" borderId="0" xfId="54" applyNumberFormat="1" applyFont="1" applyFill="1" applyBorder="1" applyAlignment="1">
      <alignment horizontal="center" vertical="center"/>
      <protection/>
    </xf>
    <xf numFmtId="2" fontId="17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1" fontId="17" fillId="0" borderId="10" xfId="54" applyNumberFormat="1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0" xfId="54" applyNumberFormat="1" applyFont="1" applyFill="1" applyAlignment="1">
      <alignment horizontal="center" vertical="center"/>
      <protection/>
    </xf>
    <xf numFmtId="2" fontId="6" fillId="0" borderId="0" xfId="59" applyNumberFormat="1" applyFont="1" applyFill="1" applyBorder="1" applyAlignment="1">
      <alignment horizontal="center"/>
    </xf>
    <xf numFmtId="0" fontId="6" fillId="0" borderId="0" xfId="54" applyNumberFormat="1" applyFont="1" applyFill="1" applyBorder="1">
      <alignment/>
      <protection/>
    </xf>
    <xf numFmtId="0" fontId="6" fillId="0" borderId="0" xfId="54" applyNumberFormat="1" applyFont="1" applyFill="1" applyBorder="1" applyAlignment="1">
      <alignment horizontal="center" vertical="center"/>
      <protection/>
    </xf>
    <xf numFmtId="0" fontId="17" fillId="0" borderId="0" xfId="54" applyFont="1" applyFill="1">
      <alignment/>
      <protection/>
    </xf>
    <xf numFmtId="0" fontId="4" fillId="0" borderId="14" xfId="54" applyFont="1" applyFill="1" applyBorder="1" applyAlignment="1">
      <alignment horizontal="center" vertical="center" textRotation="90" wrapText="1"/>
      <protection/>
    </xf>
    <xf numFmtId="0" fontId="17" fillId="0" borderId="17" xfId="54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21" fillId="0" borderId="0" xfId="0" applyFont="1" applyAlignment="1">
      <alignment/>
    </xf>
    <xf numFmtId="0" fontId="16" fillId="0" borderId="0" xfId="54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97" fontId="17" fillId="0" borderId="0" xfId="54" applyNumberFormat="1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54" applyFont="1" applyFill="1" applyAlignment="1">
      <alignment horizontal="left" vertical="center" wrapText="1"/>
      <protection/>
    </xf>
    <xf numFmtId="0" fontId="22" fillId="0" borderId="0" xfId="0" applyFont="1" applyAlignment="1">
      <alignment horizontal="left" wrapText="1"/>
    </xf>
    <xf numFmtId="0" fontId="19" fillId="0" borderId="18" xfId="53" applyFont="1" applyFill="1" applyBorder="1" applyAlignment="1">
      <alignment horizontal="center" vertical="center"/>
      <protection/>
    </xf>
    <xf numFmtId="0" fontId="11" fillId="0" borderId="0" xfId="54" applyFont="1" applyFill="1" applyBorder="1" applyAlignment="1">
      <alignment vertical="top" wrapText="1"/>
      <protection/>
    </xf>
    <xf numFmtId="0" fontId="16" fillId="0" borderId="0" xfId="54" applyFont="1" applyFill="1" applyAlignment="1">
      <alignment horizontal="right"/>
      <protection/>
    </xf>
    <xf numFmtId="0" fontId="22" fillId="0" borderId="0" xfId="0" applyFont="1" applyBorder="1" applyAlignment="1">
      <alignment/>
    </xf>
    <xf numFmtId="0" fontId="16" fillId="0" borderId="0" xfId="54" applyNumberFormat="1" applyFont="1" applyFill="1" applyBorder="1" applyAlignment="1">
      <alignment horizontal="center" vertical="center"/>
      <protection/>
    </xf>
    <xf numFmtId="0" fontId="12" fillId="0" borderId="0" xfId="54" applyFont="1" applyFill="1" applyBorder="1" applyAlignment="1">
      <alignment vertical="center" wrapText="1"/>
      <protection/>
    </xf>
    <xf numFmtId="197" fontId="16" fillId="0" borderId="0" xfId="54" applyNumberFormat="1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2" fontId="17" fillId="0" borderId="0" xfId="54" applyNumberFormat="1" applyFont="1" applyFill="1" applyBorder="1" applyAlignment="1">
      <alignment horizontal="center" vertical="center"/>
      <protection/>
    </xf>
    <xf numFmtId="0" fontId="18" fillId="0" borderId="1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" fontId="17" fillId="33" borderId="16" xfId="54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17" fillId="33" borderId="15" xfId="54" applyNumberFormat="1" applyFont="1" applyFill="1" applyBorder="1" applyAlignment="1">
      <alignment horizontal="center" vertical="center"/>
      <protection/>
    </xf>
    <xf numFmtId="1" fontId="17" fillId="33" borderId="14" xfId="54" applyNumberFormat="1" applyFont="1" applyFill="1" applyBorder="1" applyAlignment="1">
      <alignment horizontal="center" vertical="center"/>
      <protection/>
    </xf>
    <xf numFmtId="0" fontId="17" fillId="33" borderId="20" xfId="54" applyFont="1" applyFill="1" applyBorder="1" applyAlignment="1">
      <alignment horizontal="center" vertical="center"/>
      <protection/>
    </xf>
    <xf numFmtId="0" fontId="8" fillId="0" borderId="21" xfId="0" applyFont="1" applyFill="1" applyBorder="1" applyAlignment="1">
      <alignment horizontal="center" vertical="center"/>
    </xf>
    <xf numFmtId="0" fontId="17" fillId="0" borderId="11" xfId="54" applyNumberFormat="1" applyFont="1" applyFill="1" applyBorder="1" applyAlignment="1">
      <alignment horizontal="center" vertical="center"/>
      <protection/>
    </xf>
    <xf numFmtId="197" fontId="28" fillId="0" borderId="0" xfId="54" applyNumberFormat="1" applyFont="1" applyFill="1" applyBorder="1" applyAlignment="1">
      <alignment horizontal="center" vertical="center"/>
      <protection/>
    </xf>
    <xf numFmtId="0" fontId="17" fillId="0" borderId="19" xfId="54" applyFont="1" applyFill="1" applyBorder="1" applyAlignment="1">
      <alignment horizontal="center" vertical="center"/>
      <protection/>
    </xf>
    <xf numFmtId="0" fontId="20" fillId="0" borderId="0" xfId="54" applyFont="1" applyFill="1" applyBorder="1" applyAlignment="1">
      <alignment horizontal="center" vertical="center"/>
      <protection/>
    </xf>
    <xf numFmtId="0" fontId="20" fillId="0" borderId="0" xfId="54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/>
    </xf>
    <xf numFmtId="0" fontId="26" fillId="0" borderId="0" xfId="0" applyFont="1" applyAlignment="1">
      <alignment/>
    </xf>
    <xf numFmtId="0" fontId="9" fillId="0" borderId="0" xfId="54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vertical="top" wrapText="1"/>
    </xf>
    <xf numFmtId="1" fontId="20" fillId="0" borderId="0" xfId="54" applyNumberFormat="1" applyFont="1" applyFill="1" applyBorder="1" applyAlignment="1">
      <alignment horizontal="center" vertical="center"/>
      <protection/>
    </xf>
    <xf numFmtId="2" fontId="20" fillId="0" borderId="0" xfId="54" applyNumberFormat="1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31" fillId="0" borderId="0" xfId="54" applyFont="1" applyFill="1">
      <alignment/>
      <protection/>
    </xf>
    <xf numFmtId="0" fontId="19" fillId="0" borderId="22" xfId="53" applyFont="1" applyFill="1" applyBorder="1" applyAlignment="1">
      <alignment horizontal="center" vertical="center"/>
      <protection/>
    </xf>
    <xf numFmtId="0" fontId="6" fillId="0" borderId="23" xfId="54" applyFont="1" applyFill="1" applyBorder="1" applyAlignment="1">
      <alignment horizontal="center" vertical="center"/>
      <protection/>
    </xf>
    <xf numFmtId="0" fontId="6" fillId="0" borderId="18" xfId="54" applyFont="1" applyFill="1" applyBorder="1" applyAlignment="1">
      <alignment horizontal="center" vertical="center"/>
      <protection/>
    </xf>
    <xf numFmtId="0" fontId="17" fillId="0" borderId="24" xfId="54" applyFont="1" applyFill="1" applyBorder="1" applyAlignment="1">
      <alignment horizontal="center" vertical="center" wrapText="1"/>
      <protection/>
    </xf>
    <xf numFmtId="0" fontId="17" fillId="0" borderId="25" xfId="54" applyFont="1" applyFill="1" applyBorder="1" applyAlignment="1">
      <alignment horizontal="center" vertical="center"/>
      <protection/>
    </xf>
    <xf numFmtId="0" fontId="17" fillId="0" borderId="26" xfId="54" applyFont="1" applyFill="1" applyBorder="1" applyAlignment="1">
      <alignment horizontal="center" vertical="center"/>
      <protection/>
    </xf>
    <xf numFmtId="0" fontId="6" fillId="0" borderId="27" xfId="54" applyFont="1" applyFill="1" applyBorder="1" applyAlignment="1">
      <alignment horizontal="center" vertical="center"/>
      <protection/>
    </xf>
    <xf numFmtId="0" fontId="17" fillId="0" borderId="27" xfId="54" applyFont="1" applyFill="1" applyBorder="1" applyAlignment="1">
      <alignment horizontal="center" vertical="center"/>
      <protection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9" xfId="54" applyFont="1" applyFill="1" applyBorder="1">
      <alignment/>
      <protection/>
    </xf>
    <xf numFmtId="0" fontId="6" fillId="0" borderId="19" xfId="54" applyFont="1" applyFill="1" applyBorder="1" applyAlignment="1">
      <alignment horizontal="left" vertical="center"/>
      <protection/>
    </xf>
    <xf numFmtId="0" fontId="6" fillId="0" borderId="22" xfId="54" applyFont="1" applyFill="1" applyBorder="1" applyAlignment="1">
      <alignment horizontal="center" vertical="center"/>
      <protection/>
    </xf>
    <xf numFmtId="0" fontId="6" fillId="0" borderId="12" xfId="54" applyFont="1" applyFill="1" applyBorder="1">
      <alignment/>
      <protection/>
    </xf>
    <xf numFmtId="0" fontId="17" fillId="0" borderId="28" xfId="54" applyFont="1" applyFill="1" applyBorder="1" applyAlignment="1">
      <alignment horizontal="center" vertical="center" wrapText="1"/>
      <protection/>
    </xf>
    <xf numFmtId="0" fontId="17" fillId="0" borderId="13" xfId="54" applyFont="1" applyFill="1" applyBorder="1" applyAlignment="1">
      <alignment horizontal="center" vertical="center"/>
      <protection/>
    </xf>
    <xf numFmtId="0" fontId="17" fillId="0" borderId="30" xfId="54" applyFont="1" applyFill="1" applyBorder="1" applyAlignment="1">
      <alignment horizontal="center" vertical="center"/>
      <protection/>
    </xf>
    <xf numFmtId="1" fontId="17" fillId="33" borderId="28" xfId="54" applyNumberFormat="1" applyFont="1" applyFill="1" applyBorder="1" applyAlignment="1">
      <alignment horizontal="center" vertical="center"/>
      <protection/>
    </xf>
    <xf numFmtId="1" fontId="17" fillId="33" borderId="13" xfId="54" applyNumberFormat="1" applyFont="1" applyFill="1" applyBorder="1" applyAlignment="1">
      <alignment horizontal="center" vertical="center"/>
      <protection/>
    </xf>
    <xf numFmtId="0" fontId="17" fillId="0" borderId="28" xfId="54" applyFont="1" applyFill="1" applyBorder="1" applyAlignment="1">
      <alignment horizontal="center" vertical="center"/>
      <protection/>
    </xf>
    <xf numFmtId="1" fontId="17" fillId="0" borderId="12" xfId="54" applyNumberFormat="1" applyFont="1" applyFill="1" applyBorder="1" applyAlignment="1">
      <alignment horizontal="center" vertical="center"/>
      <protection/>
    </xf>
    <xf numFmtId="2" fontId="17" fillId="0" borderId="13" xfId="54" applyNumberFormat="1" applyFont="1" applyFill="1" applyBorder="1" applyAlignment="1">
      <alignment horizontal="center" vertical="center"/>
      <protection/>
    </xf>
    <xf numFmtId="1" fontId="17" fillId="0" borderId="28" xfId="54" applyNumberFormat="1" applyFont="1" applyFill="1" applyBorder="1" applyAlignment="1">
      <alignment horizontal="center" vertical="center"/>
      <protection/>
    </xf>
    <xf numFmtId="1" fontId="17" fillId="0" borderId="30" xfId="54" applyNumberFormat="1" applyFont="1" applyFill="1" applyBorder="1" applyAlignment="1">
      <alignment horizontal="center" vertical="center"/>
      <protection/>
    </xf>
    <xf numFmtId="1" fontId="17" fillId="0" borderId="13" xfId="54" applyNumberFormat="1" applyFont="1" applyFill="1" applyBorder="1" applyAlignment="1">
      <alignment horizontal="center" vertical="center"/>
      <protection/>
    </xf>
    <xf numFmtId="0" fontId="17" fillId="0" borderId="31" xfId="54" applyNumberFormat="1" applyFont="1" applyFill="1" applyBorder="1" applyAlignment="1">
      <alignment horizontal="center" vertical="center"/>
      <protection/>
    </xf>
    <xf numFmtId="0" fontId="17" fillId="0" borderId="30" xfId="54" applyNumberFormat="1" applyFont="1" applyFill="1" applyBorder="1" applyAlignment="1">
      <alignment horizontal="center" vertical="center"/>
      <protection/>
    </xf>
    <xf numFmtId="0" fontId="17" fillId="0" borderId="22" xfId="54" applyFont="1" applyFill="1" applyBorder="1" applyAlignment="1">
      <alignment horizontal="center" vertical="center"/>
      <protection/>
    </xf>
    <xf numFmtId="197" fontId="17" fillId="0" borderId="28" xfId="54" applyNumberFormat="1" applyFont="1" applyFill="1" applyBorder="1" applyAlignment="1">
      <alignment horizontal="center" vertical="center"/>
      <protection/>
    </xf>
    <xf numFmtId="0" fontId="32" fillId="0" borderId="14" xfId="0" applyFont="1" applyFill="1" applyBorder="1" applyAlignment="1">
      <alignment vertical="top" wrapText="1"/>
    </xf>
    <xf numFmtId="0" fontId="6" fillId="0" borderId="14" xfId="54" applyNumberFormat="1" applyFont="1" applyFill="1" applyBorder="1" applyAlignment="1">
      <alignment horizontal="center" vertical="center"/>
      <protection/>
    </xf>
    <xf numFmtId="0" fontId="6" fillId="0" borderId="30" xfId="54" applyNumberFormat="1" applyFont="1" applyFill="1" applyBorder="1" applyAlignment="1">
      <alignment horizontal="center" vertical="center"/>
      <protection/>
    </xf>
    <xf numFmtId="0" fontId="6" fillId="0" borderId="32" xfId="54" applyNumberFormat="1" applyFont="1" applyFill="1" applyBorder="1" applyAlignment="1">
      <alignment horizontal="center" vertical="center"/>
      <protection/>
    </xf>
    <xf numFmtId="0" fontId="6" fillId="0" borderId="31" xfId="54" applyNumberFormat="1" applyFont="1" applyFill="1" applyBorder="1" applyAlignment="1">
      <alignment horizontal="center" vertical="center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0" fontId="6" fillId="0" borderId="33" xfId="54" applyNumberFormat="1" applyFont="1" applyFill="1" applyBorder="1" applyAlignment="1">
      <alignment horizontal="center" vertical="center"/>
      <protection/>
    </xf>
    <xf numFmtId="0" fontId="33" fillId="0" borderId="32" xfId="0" applyFont="1" applyFill="1" applyBorder="1" applyAlignment="1">
      <alignment vertical="top" wrapText="1"/>
    </xf>
    <xf numFmtId="0" fontId="17" fillId="0" borderId="34" xfId="54" applyFont="1" applyFill="1" applyBorder="1" applyAlignment="1">
      <alignment horizontal="center" vertical="center" wrapText="1"/>
      <protection/>
    </xf>
    <xf numFmtId="0" fontId="17" fillId="0" borderId="35" xfId="54" applyFont="1" applyFill="1" applyBorder="1" applyAlignment="1">
      <alignment horizontal="center" vertical="center"/>
      <protection/>
    </xf>
    <xf numFmtId="0" fontId="17" fillId="0" borderId="32" xfId="54" applyFont="1" applyFill="1" applyBorder="1" applyAlignment="1">
      <alignment horizontal="center" vertical="center"/>
      <protection/>
    </xf>
    <xf numFmtId="1" fontId="17" fillId="33" borderId="34" xfId="54" applyNumberFormat="1" applyFont="1" applyFill="1" applyBorder="1" applyAlignment="1">
      <alignment horizontal="center" vertical="center"/>
      <protection/>
    </xf>
    <xf numFmtId="1" fontId="17" fillId="33" borderId="35" xfId="54" applyNumberFormat="1" applyFont="1" applyFill="1" applyBorder="1" applyAlignment="1">
      <alignment horizontal="center" vertical="center"/>
      <protection/>
    </xf>
    <xf numFmtId="0" fontId="17" fillId="0" borderId="34" xfId="54" applyFont="1" applyFill="1" applyBorder="1" applyAlignment="1">
      <alignment horizontal="center" vertical="center"/>
      <protection/>
    </xf>
    <xf numFmtId="1" fontId="17" fillId="0" borderId="36" xfId="54" applyNumberFormat="1" applyFont="1" applyFill="1" applyBorder="1" applyAlignment="1">
      <alignment horizontal="center" vertical="center"/>
      <protection/>
    </xf>
    <xf numFmtId="2" fontId="17" fillId="0" borderId="35" xfId="54" applyNumberFormat="1" applyFont="1" applyFill="1" applyBorder="1" applyAlignment="1">
      <alignment horizontal="center" vertical="center"/>
      <protection/>
    </xf>
    <xf numFmtId="1" fontId="17" fillId="0" borderId="34" xfId="54" applyNumberFormat="1" applyFont="1" applyFill="1" applyBorder="1" applyAlignment="1">
      <alignment horizontal="center" vertical="center"/>
      <protection/>
    </xf>
    <xf numFmtId="1" fontId="17" fillId="0" borderId="32" xfId="54" applyNumberFormat="1" applyFont="1" applyFill="1" applyBorder="1" applyAlignment="1">
      <alignment horizontal="center" vertical="center"/>
      <protection/>
    </xf>
    <xf numFmtId="1" fontId="17" fillId="0" borderId="35" xfId="54" applyNumberFormat="1" applyFont="1" applyFill="1" applyBorder="1" applyAlignment="1">
      <alignment horizontal="center" vertical="center"/>
      <protection/>
    </xf>
    <xf numFmtId="0" fontId="17" fillId="0" borderId="33" xfId="54" applyNumberFormat="1" applyFont="1" applyFill="1" applyBorder="1" applyAlignment="1">
      <alignment horizontal="center" vertical="center"/>
      <protection/>
    </xf>
    <xf numFmtId="0" fontId="17" fillId="0" borderId="32" xfId="54" applyNumberFormat="1" applyFont="1" applyFill="1" applyBorder="1" applyAlignment="1">
      <alignment horizontal="center" vertical="center"/>
      <protection/>
    </xf>
    <xf numFmtId="0" fontId="19" fillId="0" borderId="23" xfId="53" applyFont="1" applyFill="1" applyBorder="1" applyAlignment="1">
      <alignment horizontal="center" vertical="center"/>
      <protection/>
    </xf>
    <xf numFmtId="0" fontId="17" fillId="0" borderId="12" xfId="54" applyFont="1" applyFill="1" applyBorder="1" applyAlignment="1">
      <alignment horizontal="center" vertical="center"/>
      <protection/>
    </xf>
    <xf numFmtId="0" fontId="17" fillId="0" borderId="28" xfId="54" applyNumberFormat="1" applyFont="1" applyFill="1" applyBorder="1" applyAlignment="1">
      <alignment horizontal="center" vertical="center"/>
      <protection/>
    </xf>
    <xf numFmtId="0" fontId="17" fillId="0" borderId="13" xfId="54" applyNumberFormat="1" applyFont="1" applyFill="1" applyBorder="1" applyAlignment="1">
      <alignment horizontal="center" vertical="center"/>
      <protection/>
    </xf>
    <xf numFmtId="0" fontId="18" fillId="0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7" fillId="0" borderId="36" xfId="54" applyFont="1" applyFill="1" applyBorder="1" applyAlignment="1">
      <alignment horizontal="center" vertical="center"/>
      <protection/>
    </xf>
    <xf numFmtId="0" fontId="17" fillId="0" borderId="34" xfId="54" applyNumberFormat="1" applyFont="1" applyFill="1" applyBorder="1" applyAlignment="1">
      <alignment horizontal="center" vertical="center"/>
      <protection/>
    </xf>
    <xf numFmtId="0" fontId="17" fillId="0" borderId="35" xfId="54" applyNumberFormat="1" applyFont="1" applyFill="1" applyBorder="1" applyAlignment="1">
      <alignment horizontal="center" vertical="center"/>
      <protection/>
    </xf>
    <xf numFmtId="0" fontId="18" fillId="0" borderId="23" xfId="0" applyFont="1" applyFill="1" applyBorder="1" applyAlignment="1">
      <alignment horizontal="center" vertical="center"/>
    </xf>
    <xf numFmtId="0" fontId="4" fillId="0" borderId="0" xfId="54" applyFont="1" applyFill="1" applyAlignment="1">
      <alignment horizontal="center" vertical="center"/>
      <protection/>
    </xf>
    <xf numFmtId="0" fontId="2" fillId="0" borderId="24" xfId="53" applyFill="1" applyBorder="1" applyAlignment="1">
      <alignment horizontal="center" vertical="center"/>
      <protection/>
    </xf>
    <xf numFmtId="0" fontId="20" fillId="0" borderId="28" xfId="54" applyNumberFormat="1" applyFont="1" applyFill="1" applyBorder="1" applyAlignment="1">
      <alignment horizontal="center" vertical="center"/>
      <protection/>
    </xf>
    <xf numFmtId="0" fontId="20" fillId="0" borderId="30" xfId="54" applyNumberFormat="1" applyFont="1" applyFill="1" applyBorder="1" applyAlignment="1">
      <alignment horizontal="center" vertical="center"/>
      <protection/>
    </xf>
    <xf numFmtId="0" fontId="20" fillId="0" borderId="13" xfId="54" applyNumberFormat="1" applyFont="1" applyFill="1" applyBorder="1" applyAlignment="1">
      <alignment horizontal="center" vertical="center"/>
      <protection/>
    </xf>
    <xf numFmtId="0" fontId="20" fillId="0" borderId="34" xfId="54" applyNumberFormat="1" applyFont="1" applyFill="1" applyBorder="1" applyAlignment="1">
      <alignment horizontal="center" vertical="center"/>
      <protection/>
    </xf>
    <xf numFmtId="0" fontId="20" fillId="0" borderId="32" xfId="54" applyNumberFormat="1" applyFont="1" applyFill="1" applyBorder="1" applyAlignment="1">
      <alignment horizontal="center" vertical="center"/>
      <protection/>
    </xf>
    <xf numFmtId="0" fontId="20" fillId="0" borderId="35" xfId="54" applyNumberFormat="1" applyFont="1" applyFill="1" applyBorder="1" applyAlignment="1">
      <alignment horizontal="center" vertical="center"/>
      <protection/>
    </xf>
    <xf numFmtId="0" fontId="17" fillId="0" borderId="24" xfId="54" applyFont="1" applyFill="1" applyBorder="1" applyAlignment="1">
      <alignment horizontal="center" vertical="center"/>
      <protection/>
    </xf>
    <xf numFmtId="2" fontId="17" fillId="0" borderId="37" xfId="54" applyNumberFormat="1" applyFont="1" applyFill="1" applyBorder="1" applyAlignment="1">
      <alignment horizontal="center" vertical="center"/>
      <protection/>
    </xf>
    <xf numFmtId="0" fontId="6" fillId="0" borderId="19" xfId="54" applyFont="1" applyFill="1" applyBorder="1" applyAlignment="1">
      <alignment horizontal="center" vertical="center"/>
      <protection/>
    </xf>
    <xf numFmtId="0" fontId="6" fillId="0" borderId="19" xfId="54" applyFont="1" applyFill="1" applyBorder="1" applyAlignment="1">
      <alignment horizontal="left" vertical="center" wrapText="1"/>
      <protection/>
    </xf>
    <xf numFmtId="0" fontId="6" fillId="0" borderId="23" xfId="54" applyFont="1" applyFill="1" applyBorder="1" applyAlignment="1">
      <alignment horizontal="left" vertical="center"/>
      <protection/>
    </xf>
    <xf numFmtId="0" fontId="17" fillId="0" borderId="21" xfId="54" applyFont="1" applyFill="1" applyBorder="1" applyAlignment="1">
      <alignment horizontal="center" vertical="center"/>
      <protection/>
    </xf>
    <xf numFmtId="0" fontId="17" fillId="0" borderId="38" xfId="54" applyFont="1" applyFill="1" applyBorder="1" applyAlignment="1">
      <alignment horizontal="center" vertical="center"/>
      <protection/>
    </xf>
    <xf numFmtId="0" fontId="6" fillId="0" borderId="32" xfId="54" applyFont="1" applyFill="1" applyBorder="1" applyAlignment="1">
      <alignment vertical="top" wrapText="1"/>
      <protection/>
    </xf>
    <xf numFmtId="0" fontId="6" fillId="0" borderId="13" xfId="0" applyFont="1" applyFill="1" applyBorder="1" applyAlignment="1">
      <alignment horizontal="left" vertical="center"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3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/>
      <protection/>
    </xf>
    <xf numFmtId="0" fontId="6" fillId="0" borderId="30" xfId="54" applyFont="1" applyFill="1" applyBorder="1" applyAlignment="1">
      <alignment horizontal="left" vertical="center" wrapText="1"/>
      <protection/>
    </xf>
    <xf numFmtId="0" fontId="35" fillId="0" borderId="32" xfId="54" applyFont="1" applyFill="1" applyBorder="1" applyAlignment="1">
      <alignment vertical="top" wrapText="1"/>
      <protection/>
    </xf>
    <xf numFmtId="0" fontId="6" fillId="0" borderId="32" xfId="54" applyFont="1" applyFill="1" applyBorder="1" applyAlignment="1">
      <alignment horizontal="left" vertical="center" wrapText="1"/>
      <protection/>
    </xf>
    <xf numFmtId="0" fontId="17" fillId="33" borderId="28" xfId="54" applyFont="1" applyFill="1" applyBorder="1" applyAlignment="1">
      <alignment horizontal="center" vertical="center"/>
      <protection/>
    </xf>
    <xf numFmtId="0" fontId="17" fillId="33" borderId="39" xfId="54" applyFont="1" applyFill="1" applyBorder="1" applyAlignment="1">
      <alignment horizontal="center" vertical="center"/>
      <protection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/>
      <protection/>
    </xf>
    <xf numFmtId="0" fontId="36" fillId="0" borderId="29" xfId="0" applyFont="1" applyFill="1" applyBorder="1" applyAlignment="1">
      <alignment vertical="top" wrapText="1"/>
    </xf>
    <xf numFmtId="0" fontId="17" fillId="0" borderId="40" xfId="54" applyFont="1" applyFill="1" applyBorder="1" applyAlignment="1">
      <alignment horizontal="center" vertical="center"/>
      <protection/>
    </xf>
    <xf numFmtId="0" fontId="17" fillId="0" borderId="41" xfId="54" applyFont="1" applyFill="1" applyBorder="1" applyAlignment="1">
      <alignment horizontal="center" vertical="center"/>
      <protection/>
    </xf>
    <xf numFmtId="0" fontId="17" fillId="0" borderId="42" xfId="54" applyFont="1" applyFill="1" applyBorder="1" applyAlignment="1">
      <alignment horizontal="center" vertical="center"/>
      <protection/>
    </xf>
    <xf numFmtId="2" fontId="17" fillId="0" borderId="43" xfId="54" applyNumberFormat="1" applyFont="1" applyFill="1" applyBorder="1" applyAlignment="1">
      <alignment horizontal="center" vertical="center"/>
      <protection/>
    </xf>
    <xf numFmtId="0" fontId="17" fillId="0" borderId="43" xfId="54" applyNumberFormat="1" applyFont="1" applyFill="1" applyBorder="1" applyAlignment="1">
      <alignment horizontal="center" vertical="center"/>
      <protection/>
    </xf>
    <xf numFmtId="0" fontId="17" fillId="0" borderId="41" xfId="54" applyNumberFormat="1" applyFont="1" applyFill="1" applyBorder="1" applyAlignment="1">
      <alignment horizontal="center" vertical="center"/>
      <protection/>
    </xf>
    <xf numFmtId="0" fontId="17" fillId="0" borderId="40" xfId="54" applyNumberFormat="1" applyFont="1" applyFill="1" applyBorder="1" applyAlignment="1">
      <alignment horizontal="center" vertical="center"/>
      <protection/>
    </xf>
    <xf numFmtId="0" fontId="18" fillId="0" borderId="44" xfId="0" applyFont="1" applyFill="1" applyBorder="1" applyAlignment="1">
      <alignment horizontal="center" vertical="center"/>
    </xf>
    <xf numFmtId="0" fontId="17" fillId="0" borderId="29" xfId="54" applyFont="1" applyFill="1" applyBorder="1" applyAlignment="1">
      <alignment horizontal="center" vertical="center"/>
      <protection/>
    </xf>
    <xf numFmtId="0" fontId="6" fillId="0" borderId="44" xfId="54" applyFont="1" applyFill="1" applyBorder="1" applyAlignment="1">
      <alignment horizontal="center" vertical="center"/>
      <protection/>
    </xf>
    <xf numFmtId="0" fontId="17" fillId="33" borderId="45" xfId="54" applyFont="1" applyFill="1" applyBorder="1" applyAlignment="1">
      <alignment horizontal="center" vertical="center"/>
      <protection/>
    </xf>
    <xf numFmtId="0" fontId="20" fillId="0" borderId="41" xfId="54" applyNumberFormat="1" applyFont="1" applyFill="1" applyBorder="1" applyAlignment="1">
      <alignment horizontal="center" vertical="center"/>
      <protection/>
    </xf>
    <xf numFmtId="0" fontId="20" fillId="0" borderId="40" xfId="54" applyNumberFormat="1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0" fontId="20" fillId="0" borderId="43" xfId="54" applyNumberFormat="1" applyFont="1" applyFill="1" applyBorder="1" applyAlignment="1">
      <alignment horizontal="center" vertical="center"/>
      <protection/>
    </xf>
    <xf numFmtId="0" fontId="30" fillId="0" borderId="44" xfId="0" applyFont="1" applyBorder="1" applyAlignment="1">
      <alignment horizontal="center" vertical="center"/>
    </xf>
    <xf numFmtId="0" fontId="6" fillId="0" borderId="12" xfId="54" applyFont="1" applyFill="1" applyBorder="1" applyAlignment="1">
      <alignment vertical="top" wrapText="1"/>
      <protection/>
    </xf>
    <xf numFmtId="0" fontId="6" fillId="0" borderId="45" xfId="54" applyFont="1" applyFill="1" applyBorder="1" applyAlignment="1">
      <alignment vertical="top" wrapText="1"/>
      <protection/>
    </xf>
    <xf numFmtId="0" fontId="6" fillId="0" borderId="43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/>
    </xf>
    <xf numFmtId="0" fontId="25" fillId="0" borderId="0" xfId="54" applyFont="1" applyFill="1" applyBorder="1" applyAlignment="1">
      <alignment horizontal="left" vertical="center"/>
      <protection/>
    </xf>
    <xf numFmtId="0" fontId="26" fillId="0" borderId="0" xfId="0" applyFont="1" applyFill="1" applyAlignment="1">
      <alignment horizontal="left"/>
    </xf>
    <xf numFmtId="0" fontId="8" fillId="0" borderId="0" xfId="54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0" xfId="54" applyFont="1" applyFill="1" applyAlignment="1">
      <alignment/>
      <protection/>
    </xf>
    <xf numFmtId="0" fontId="4" fillId="0" borderId="0" xfId="0" applyFont="1" applyFill="1" applyAlignment="1">
      <alignment/>
    </xf>
    <xf numFmtId="0" fontId="5" fillId="0" borderId="47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5" fillId="0" borderId="15" xfId="54" applyFont="1" applyFill="1" applyBorder="1" applyAlignment="1">
      <alignment horizontal="center" vertical="center" textRotation="90"/>
      <protection/>
    </xf>
    <xf numFmtId="0" fontId="8" fillId="0" borderId="26" xfId="0" applyFont="1" applyFill="1" applyBorder="1" applyAlignment="1">
      <alignment horizontal="center" vertical="center" textRotation="90"/>
    </xf>
    <xf numFmtId="0" fontId="8" fillId="0" borderId="37" xfId="0" applyFont="1" applyFill="1" applyBorder="1" applyAlignment="1">
      <alignment horizontal="center" vertical="center" textRotation="90"/>
    </xf>
    <xf numFmtId="0" fontId="16" fillId="0" borderId="0" xfId="54" applyFont="1" applyFill="1" applyBorder="1" applyAlignment="1">
      <alignment horizontal="left"/>
      <protection/>
    </xf>
    <xf numFmtId="0" fontId="16" fillId="0" borderId="0" xfId="0" applyFont="1" applyFill="1" applyBorder="1" applyAlignment="1">
      <alignment/>
    </xf>
    <xf numFmtId="0" fontId="5" fillId="0" borderId="16" xfId="54" applyFont="1" applyFill="1" applyBorder="1" applyAlignment="1">
      <alignment horizontal="center" vertical="center" textRotation="90"/>
      <protection/>
    </xf>
    <xf numFmtId="0" fontId="4" fillId="0" borderId="48" xfId="0" applyFont="1" applyFill="1" applyBorder="1" applyAlignment="1">
      <alignment horizontal="center" vertical="center" textRotation="90"/>
    </xf>
    <xf numFmtId="0" fontId="4" fillId="0" borderId="44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8" fillId="0" borderId="44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5" fillId="0" borderId="49" xfId="54" applyFont="1" applyFill="1" applyBorder="1" applyAlignment="1">
      <alignment horizontal="center" vertical="center" textRotation="90" wrapText="1" shrinkToFit="1"/>
      <protection/>
    </xf>
    <xf numFmtId="0" fontId="5" fillId="0" borderId="50" xfId="54" applyFont="1" applyFill="1" applyBorder="1" applyAlignment="1">
      <alignment horizontal="center" vertical="center" textRotation="90" wrapText="1" shrinkToFit="1"/>
      <protection/>
    </xf>
    <xf numFmtId="0" fontId="5" fillId="0" borderId="10" xfId="54" applyFont="1" applyFill="1" applyBorder="1" applyAlignment="1">
      <alignment horizontal="fill" vertical="center" wrapText="1" shrinkToFit="1"/>
      <protection/>
    </xf>
    <xf numFmtId="0" fontId="5" fillId="0" borderId="51" xfId="54" applyFont="1" applyFill="1" applyBorder="1" applyAlignment="1">
      <alignment horizontal="fill" vertical="center" wrapText="1" shrinkToFit="1"/>
      <protection/>
    </xf>
    <xf numFmtId="0" fontId="5" fillId="0" borderId="11" xfId="54" applyFont="1" applyFill="1" applyBorder="1" applyAlignment="1">
      <alignment horizontal="fill" vertical="center" wrapText="1" shrinkToFit="1"/>
      <protection/>
    </xf>
    <xf numFmtId="0" fontId="7" fillId="0" borderId="52" xfId="54" applyFont="1" applyFill="1" applyBorder="1" applyAlignment="1">
      <alignment horizontal="center" vertical="center" textRotation="90" wrapText="1" shrinkToFit="1"/>
      <protection/>
    </xf>
    <xf numFmtId="0" fontId="7" fillId="0" borderId="25" xfId="54" applyFont="1" applyFill="1" applyBorder="1" applyAlignment="1">
      <alignment horizontal="center" vertical="center" textRotation="90" wrapText="1" shrinkToFit="1"/>
      <protection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5" fillId="0" borderId="47" xfId="54" applyFont="1" applyFill="1" applyBorder="1" applyAlignment="1">
      <alignment horizontal="center" vertical="center" textRotation="90" wrapText="1" shrinkToFit="1"/>
      <protection/>
    </xf>
    <xf numFmtId="0" fontId="5" fillId="0" borderId="24" xfId="54" applyFont="1" applyFill="1" applyBorder="1" applyAlignment="1">
      <alignment horizontal="center" vertical="center" textRotation="90" wrapText="1" shrinkToFit="1"/>
      <protection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5" fillId="0" borderId="48" xfId="54" applyFont="1" applyFill="1" applyBorder="1" applyAlignment="1">
      <alignment horizontal="center" vertical="center"/>
      <protection/>
    </xf>
    <xf numFmtId="0" fontId="5" fillId="0" borderId="44" xfId="54" applyFont="1" applyFill="1" applyBorder="1" applyAlignment="1">
      <alignment horizontal="center" vertical="center"/>
      <protection/>
    </xf>
    <xf numFmtId="0" fontId="5" fillId="0" borderId="18" xfId="54" applyFont="1" applyFill="1" applyBorder="1" applyAlignment="1">
      <alignment horizontal="center" vertical="center"/>
      <protection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3" xfId="54" applyFont="1" applyFill="1" applyBorder="1" applyAlignment="1">
      <alignment horizontal="center" vertical="center" wrapText="1"/>
      <protection/>
    </xf>
    <xf numFmtId="0" fontId="5" fillId="0" borderId="54" xfId="54" applyFont="1" applyFill="1" applyBorder="1" applyAlignment="1">
      <alignment horizontal="center" vertical="center" wrapText="1"/>
      <protection/>
    </xf>
    <xf numFmtId="0" fontId="5" fillId="0" borderId="55" xfId="54" applyFont="1" applyFill="1" applyBorder="1" applyAlignment="1">
      <alignment horizontal="center" vertical="center" wrapText="1"/>
      <protection/>
    </xf>
    <xf numFmtId="0" fontId="5" fillId="0" borderId="45" xfId="54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5" fillId="0" borderId="56" xfId="54" applyFont="1" applyFill="1" applyBorder="1" applyAlignment="1">
      <alignment horizontal="center" vertical="center" wrapText="1"/>
      <protection/>
    </xf>
    <xf numFmtId="0" fontId="4" fillId="0" borderId="5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5" fillId="0" borderId="28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7" fillId="0" borderId="26" xfId="54" applyFont="1" applyFill="1" applyBorder="1" applyAlignment="1">
      <alignment horizontal="center" vertical="center" textRotation="90" wrapText="1" shrinkToFit="1"/>
      <protection/>
    </xf>
    <xf numFmtId="0" fontId="7" fillId="0" borderId="37" xfId="54" applyFont="1" applyFill="1" applyBorder="1" applyAlignment="1">
      <alignment horizontal="center" vertical="center" textRotation="90" wrapText="1" shrinkToFit="1"/>
      <protection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1" fontId="16" fillId="0" borderId="0" xfId="54" applyNumberFormat="1" applyFont="1" applyFill="1" applyBorder="1" applyAlignment="1">
      <alignment horizontal="center" vertical="center"/>
      <protection/>
    </xf>
    <xf numFmtId="0" fontId="16" fillId="0" borderId="0" xfId="54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6" fillId="0" borderId="0" xfId="54" applyFont="1" applyFill="1" applyAlignment="1">
      <alignment horizontal="right"/>
      <protection/>
    </xf>
    <xf numFmtId="0" fontId="22" fillId="0" borderId="0" xfId="0" applyFont="1" applyBorder="1" applyAlignment="1">
      <alignment/>
    </xf>
    <xf numFmtId="0" fontId="5" fillId="0" borderId="0" xfId="54" applyFont="1" applyFill="1" applyAlignment="1">
      <alignment/>
      <protection/>
    </xf>
    <xf numFmtId="0" fontId="8" fillId="0" borderId="0" xfId="0" applyFont="1" applyAlignment="1">
      <alignment/>
    </xf>
    <xf numFmtId="197" fontId="23" fillId="0" borderId="0" xfId="54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197" fontId="23" fillId="0" borderId="46" xfId="54" applyNumberFormat="1" applyFont="1" applyFill="1" applyBorder="1" applyAlignment="1">
      <alignment horizontal="center" vertical="center"/>
      <protection/>
    </xf>
    <xf numFmtId="0" fontId="23" fillId="0" borderId="20" xfId="54" applyNumberFormat="1" applyFont="1" applyFill="1" applyBorder="1" applyAlignment="1">
      <alignment horizontal="center" vertical="center"/>
      <protection/>
    </xf>
    <xf numFmtId="0" fontId="34" fillId="0" borderId="5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3" fillId="0" borderId="39" xfId="54" applyNumberFormat="1" applyFont="1" applyFill="1" applyBorder="1" applyAlignment="1">
      <alignment horizontal="center" vertical="center"/>
      <protection/>
    </xf>
    <xf numFmtId="0" fontId="34" fillId="0" borderId="62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4" fillId="0" borderId="0" xfId="54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16" fillId="0" borderId="39" xfId="54" applyNumberFormat="1" applyFont="1" applyFill="1" applyBorder="1" applyAlignment="1">
      <alignment horizontal="center" vertical="center"/>
      <protection/>
    </xf>
    <xf numFmtId="0" fontId="15" fillId="0" borderId="6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одовой план" xfId="53"/>
    <cellStyle name="Обычный_Уч.план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19</xdr:col>
      <xdr:colOff>0</xdr:colOff>
      <xdr:row>0</xdr:row>
      <xdr:rowOff>0</xdr:rowOff>
    </xdr:to>
    <xdr:pic>
      <xdr:nvPicPr>
        <xdr:cNvPr id="1" name="Picture 1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0"/>
          <a:ext cx="409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0</xdr:row>
      <xdr:rowOff>0</xdr:rowOff>
    </xdr:from>
    <xdr:to>
      <xdr:col>12</xdr:col>
      <xdr:colOff>104775</xdr:colOff>
      <xdr:row>0</xdr:row>
      <xdr:rowOff>0</xdr:rowOff>
    </xdr:to>
    <xdr:pic>
      <xdr:nvPicPr>
        <xdr:cNvPr id="2" name="Picture 2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45</xdr:row>
      <xdr:rowOff>0</xdr:rowOff>
    </xdr:from>
    <xdr:to>
      <xdr:col>8</xdr:col>
      <xdr:colOff>0</xdr:colOff>
      <xdr:row>45</xdr:row>
      <xdr:rowOff>0</xdr:rowOff>
    </xdr:to>
    <xdr:pic>
      <xdr:nvPicPr>
        <xdr:cNvPr id="3" name="Picture 7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2211050"/>
          <a:ext cx="2476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40</xdr:row>
      <xdr:rowOff>0</xdr:rowOff>
    </xdr:from>
    <xdr:to>
      <xdr:col>7</xdr:col>
      <xdr:colOff>123825</xdr:colOff>
      <xdr:row>41</xdr:row>
      <xdr:rowOff>0</xdr:rowOff>
    </xdr:to>
    <xdr:pic>
      <xdr:nvPicPr>
        <xdr:cNvPr id="4" name="Picture 9" descr="Бузил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010900"/>
          <a:ext cx="2476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5"/>
  <sheetViews>
    <sheetView tabSelected="1" zoomScale="75" zoomScaleNormal="75" zoomScaleSheetLayoutView="75" zoomScalePageLayoutView="0" workbookViewId="0" topLeftCell="E1">
      <selection activeCell="A38" sqref="A38:IV39"/>
    </sheetView>
  </sheetViews>
  <sheetFormatPr defaultColWidth="9.140625" defaultRowHeight="12.75"/>
  <cols>
    <col min="1" max="1" width="1.8515625" style="0" customWidth="1"/>
    <col min="2" max="2" width="6.140625" style="0" customWidth="1"/>
    <col min="3" max="3" width="37.140625" style="0" customWidth="1"/>
    <col min="4" max="4" width="24.28125" style="0" customWidth="1"/>
    <col min="5" max="5" width="6.7109375" style="0" customWidth="1"/>
    <col min="6" max="6" width="8.421875" style="0" customWidth="1"/>
    <col min="7" max="7" width="9.421875" style="0" customWidth="1"/>
    <col min="8" max="8" width="5.57421875" style="0" customWidth="1"/>
    <col min="9" max="9" width="4.8515625" style="0" customWidth="1"/>
    <col min="10" max="10" width="5.7109375" style="0" customWidth="1"/>
    <col min="11" max="11" width="7.00390625" style="0" customWidth="1"/>
    <col min="12" max="12" width="5.421875" style="0" customWidth="1"/>
    <col min="13" max="13" width="5.140625" style="0" customWidth="1"/>
    <col min="14" max="14" width="6.28125" style="0" customWidth="1"/>
    <col min="15" max="15" width="5.421875" style="0" customWidth="1"/>
    <col min="16" max="16" width="5.57421875" style="0" customWidth="1"/>
    <col min="17" max="17" width="6.00390625" style="0" customWidth="1"/>
    <col min="18" max="18" width="6.28125" style="0" customWidth="1"/>
    <col min="19" max="19" width="6.140625" style="0" customWidth="1"/>
    <col min="20" max="20" width="6.00390625" style="0" customWidth="1"/>
    <col min="21" max="21" width="6.28125" style="0" customWidth="1"/>
    <col min="22" max="22" width="4.57421875" style="0" hidden="1" customWidth="1"/>
    <col min="23" max="23" width="5.7109375" style="0" hidden="1" customWidth="1"/>
    <col min="24" max="24" width="4.421875" style="0" hidden="1" customWidth="1"/>
    <col min="25" max="25" width="4.57421875" style="0" hidden="1" customWidth="1"/>
    <col min="26" max="26" width="5.7109375" style="0" customWidth="1"/>
    <col min="27" max="27" width="5.8515625" style="0" customWidth="1"/>
    <col min="28" max="28" width="5.28125" style="0" customWidth="1"/>
    <col min="29" max="29" width="7.140625" style="0" customWidth="1"/>
    <col min="30" max="30" width="4.7109375" style="0" hidden="1" customWidth="1"/>
    <col min="31" max="31" width="5.140625" style="0" hidden="1" customWidth="1"/>
    <col min="32" max="32" width="4.7109375" style="0" hidden="1" customWidth="1"/>
    <col min="33" max="33" width="4.00390625" style="0" hidden="1" customWidth="1"/>
    <col min="34" max="34" width="14.8515625" style="0" customWidth="1"/>
  </cols>
  <sheetData>
    <row r="1" spans="2:33" ht="20.25">
      <c r="B1" s="249" t="s">
        <v>61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1"/>
    </row>
    <row r="2" spans="2:38" ht="18.75" thickBot="1">
      <c r="B2" s="8"/>
      <c r="C2" s="250" t="s">
        <v>60</v>
      </c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86" t="s">
        <v>39</v>
      </c>
      <c r="AH2" s="80"/>
      <c r="AI2" s="80"/>
      <c r="AJ2" s="80"/>
      <c r="AK2" s="80"/>
      <c r="AL2" s="80"/>
    </row>
    <row r="3" spans="2:34" ht="18.75" customHeight="1" thickBot="1">
      <c r="B3" s="221" t="s">
        <v>0</v>
      </c>
      <c r="C3" s="251" t="s">
        <v>1</v>
      </c>
      <c r="D3" s="254" t="s">
        <v>10</v>
      </c>
      <c r="E3" s="258" t="s">
        <v>16</v>
      </c>
      <c r="F3" s="259"/>
      <c r="G3" s="260"/>
      <c r="H3" s="264" t="s">
        <v>59</v>
      </c>
      <c r="I3" s="265"/>
      <c r="J3" s="234" t="s">
        <v>17</v>
      </c>
      <c r="K3" s="235"/>
      <c r="L3" s="235"/>
      <c r="M3" s="235"/>
      <c r="N3" s="235"/>
      <c r="O3" s="235"/>
      <c r="P3" s="239" t="s">
        <v>9</v>
      </c>
      <c r="Q3" s="240"/>
      <c r="R3" s="270" t="s">
        <v>31</v>
      </c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24" t="s">
        <v>37</v>
      </c>
    </row>
    <row r="4" spans="2:34" ht="16.5" customHeight="1" thickBot="1">
      <c r="B4" s="222"/>
      <c r="C4" s="252"/>
      <c r="D4" s="255"/>
      <c r="E4" s="261"/>
      <c r="F4" s="262"/>
      <c r="G4" s="263"/>
      <c r="H4" s="266"/>
      <c r="I4" s="267"/>
      <c r="J4" s="236"/>
      <c r="K4" s="237"/>
      <c r="L4" s="237"/>
      <c r="M4" s="237"/>
      <c r="N4" s="237"/>
      <c r="O4" s="237"/>
      <c r="P4" s="241"/>
      <c r="Q4" s="242"/>
      <c r="R4" s="208" t="s">
        <v>42</v>
      </c>
      <c r="S4" s="208"/>
      <c r="T4" s="208"/>
      <c r="U4" s="208"/>
      <c r="V4" s="208"/>
      <c r="W4" s="208"/>
      <c r="X4" s="208"/>
      <c r="Y4" s="208"/>
      <c r="Z4" s="208" t="s">
        <v>43</v>
      </c>
      <c r="AA4" s="208"/>
      <c r="AB4" s="208"/>
      <c r="AC4" s="208"/>
      <c r="AD4" s="208"/>
      <c r="AE4" s="208"/>
      <c r="AF4" s="208"/>
      <c r="AG4" s="208"/>
      <c r="AH4" s="225"/>
    </row>
    <row r="5" spans="2:34" ht="18" customHeight="1">
      <c r="B5" s="222"/>
      <c r="C5" s="252"/>
      <c r="D5" s="256"/>
      <c r="E5" s="272" t="s">
        <v>18</v>
      </c>
      <c r="F5" s="273"/>
      <c r="G5" s="73" t="s">
        <v>38</v>
      </c>
      <c r="H5" s="268"/>
      <c r="I5" s="269"/>
      <c r="J5" s="238"/>
      <c r="K5" s="237"/>
      <c r="L5" s="237"/>
      <c r="M5" s="237"/>
      <c r="N5" s="237"/>
      <c r="O5" s="237"/>
      <c r="P5" s="243"/>
      <c r="Q5" s="244"/>
      <c r="R5" s="245">
        <v>11</v>
      </c>
      <c r="S5" s="246"/>
      <c r="T5" s="207"/>
      <c r="U5" s="9">
        <v>1</v>
      </c>
      <c r="V5" s="205">
        <v>7</v>
      </c>
      <c r="W5" s="206"/>
      <c r="X5" s="206"/>
      <c r="Y5" s="10">
        <v>1</v>
      </c>
      <c r="Z5" s="205">
        <v>12</v>
      </c>
      <c r="AA5" s="206"/>
      <c r="AB5" s="206"/>
      <c r="AC5" s="10">
        <v>1</v>
      </c>
      <c r="AD5" s="207">
        <v>7</v>
      </c>
      <c r="AE5" s="206"/>
      <c r="AF5" s="206"/>
      <c r="AG5" s="9">
        <v>1</v>
      </c>
      <c r="AH5" s="225"/>
    </row>
    <row r="6" spans="2:34" ht="15.75" customHeight="1">
      <c r="B6" s="222"/>
      <c r="C6" s="252"/>
      <c r="D6" s="256"/>
      <c r="E6" s="220" t="s">
        <v>19</v>
      </c>
      <c r="F6" s="215" t="s">
        <v>20</v>
      </c>
      <c r="G6" s="216" t="s">
        <v>21</v>
      </c>
      <c r="H6" s="211" t="s">
        <v>22</v>
      </c>
      <c r="I6" s="213" t="s">
        <v>4</v>
      </c>
      <c r="J6" s="227" t="s">
        <v>11</v>
      </c>
      <c r="K6" s="229" t="s">
        <v>23</v>
      </c>
      <c r="L6" s="230"/>
      <c r="M6" s="230"/>
      <c r="N6" s="231"/>
      <c r="O6" s="274" t="s">
        <v>36</v>
      </c>
      <c r="P6" s="247" t="s">
        <v>5</v>
      </c>
      <c r="Q6" s="276" t="s">
        <v>7</v>
      </c>
      <c r="R6" s="247" t="s">
        <v>2</v>
      </c>
      <c r="S6" s="232" t="s">
        <v>3</v>
      </c>
      <c r="T6" s="232" t="s">
        <v>6</v>
      </c>
      <c r="U6" s="274" t="s">
        <v>36</v>
      </c>
      <c r="V6" s="247" t="s">
        <v>2</v>
      </c>
      <c r="W6" s="232" t="s">
        <v>3</v>
      </c>
      <c r="X6" s="232" t="s">
        <v>6</v>
      </c>
      <c r="Y6" s="274" t="s">
        <v>36</v>
      </c>
      <c r="Z6" s="247" t="s">
        <v>2</v>
      </c>
      <c r="AA6" s="232" t="s">
        <v>3</v>
      </c>
      <c r="AB6" s="232" t="s">
        <v>6</v>
      </c>
      <c r="AC6" s="274" t="s">
        <v>36</v>
      </c>
      <c r="AD6" s="247" t="s">
        <v>2</v>
      </c>
      <c r="AE6" s="232" t="s">
        <v>3</v>
      </c>
      <c r="AF6" s="232" t="s">
        <v>6</v>
      </c>
      <c r="AG6" s="274" t="s">
        <v>36</v>
      </c>
      <c r="AH6" s="225"/>
    </row>
    <row r="7" spans="2:34" ht="95.25" customHeight="1">
      <c r="B7" s="223"/>
      <c r="C7" s="253"/>
      <c r="D7" s="257"/>
      <c r="E7" s="220"/>
      <c r="F7" s="215"/>
      <c r="G7" s="217"/>
      <c r="H7" s="212"/>
      <c r="I7" s="214"/>
      <c r="J7" s="228"/>
      <c r="K7" s="11" t="s">
        <v>24</v>
      </c>
      <c r="L7" s="11" t="s">
        <v>25</v>
      </c>
      <c r="M7" s="40" t="s">
        <v>3</v>
      </c>
      <c r="N7" s="40" t="s">
        <v>28</v>
      </c>
      <c r="O7" s="275"/>
      <c r="P7" s="248"/>
      <c r="Q7" s="277"/>
      <c r="R7" s="248"/>
      <c r="S7" s="233"/>
      <c r="T7" s="233"/>
      <c r="U7" s="275"/>
      <c r="V7" s="248"/>
      <c r="W7" s="233"/>
      <c r="X7" s="233"/>
      <c r="Y7" s="275"/>
      <c r="Z7" s="248"/>
      <c r="AA7" s="233"/>
      <c r="AB7" s="233"/>
      <c r="AC7" s="275"/>
      <c r="AD7" s="248"/>
      <c r="AE7" s="233"/>
      <c r="AF7" s="233"/>
      <c r="AG7" s="275"/>
      <c r="AH7" s="226"/>
    </row>
    <row r="8" spans="2:32" ht="14.25" customHeight="1">
      <c r="B8" s="12"/>
      <c r="C8" s="218" t="s">
        <v>14</v>
      </c>
      <c r="D8" s="219"/>
      <c r="E8" s="219"/>
      <c r="F8" s="219"/>
      <c r="G8" s="219"/>
      <c r="H8" s="4"/>
      <c r="I8" s="13"/>
      <c r="J8" s="13"/>
      <c r="K8" s="14"/>
      <c r="L8" s="14"/>
      <c r="M8" s="14"/>
      <c r="N8" s="14"/>
      <c r="O8" s="4"/>
      <c r="P8" s="4"/>
      <c r="Q8" s="4"/>
      <c r="R8" s="13"/>
      <c r="S8" s="14"/>
      <c r="T8" s="4"/>
      <c r="U8" s="4"/>
      <c r="V8" s="4"/>
      <c r="W8" s="4"/>
      <c r="X8" s="4"/>
      <c r="Y8" s="4"/>
      <c r="Z8" s="13"/>
      <c r="AA8" s="14"/>
      <c r="AB8" s="4"/>
      <c r="AC8" s="4"/>
      <c r="AD8" s="4"/>
      <c r="AE8" s="4"/>
      <c r="AF8" s="4"/>
    </row>
    <row r="9" spans="2:32" ht="16.5" thickBot="1">
      <c r="B9" s="32"/>
      <c r="C9" s="209" t="s">
        <v>34</v>
      </c>
      <c r="D9" s="210"/>
      <c r="E9" s="210"/>
      <c r="F9" s="210"/>
      <c r="G9" s="210"/>
      <c r="H9" s="210"/>
      <c r="I9" s="210"/>
      <c r="J9" s="4"/>
      <c r="K9" s="4"/>
      <c r="L9" s="4"/>
      <c r="M9" s="4"/>
      <c r="N9" s="4"/>
      <c r="O9" s="4"/>
      <c r="P9" s="4"/>
      <c r="Q9" s="3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7"/>
      <c r="AE9" s="37"/>
      <c r="AF9" s="37"/>
    </row>
    <row r="10" spans="2:34" ht="18">
      <c r="B10" s="99">
        <v>1</v>
      </c>
      <c r="C10" s="100" t="s">
        <v>40</v>
      </c>
      <c r="D10" s="95" t="s">
        <v>41</v>
      </c>
      <c r="E10" s="101">
        <v>36</v>
      </c>
      <c r="F10" s="102">
        <f>E10</f>
        <v>36</v>
      </c>
      <c r="G10" s="114">
        <f>F10/36</f>
        <v>1</v>
      </c>
      <c r="H10" s="104"/>
      <c r="I10" s="105" t="s">
        <v>26</v>
      </c>
      <c r="J10" s="106">
        <f aca="true" t="shared" si="0" ref="J10:J15">SUM(L10:O10)</f>
        <v>16.5</v>
      </c>
      <c r="K10" s="103">
        <f aca="true" t="shared" si="1" ref="K10:K15">L10+N10+M10</f>
        <v>16.5</v>
      </c>
      <c r="L10" s="103">
        <f aca="true" t="shared" si="2" ref="L10:L15">R10*$R$5+V10*$V$5+Z10*$Z$5+AD10*$AD$5</f>
        <v>5.5</v>
      </c>
      <c r="M10" s="103">
        <f aca="true" t="shared" si="3" ref="M10:M15">S10*$R$5+W10*$V$5+AA10*$Z$5+AE10*$AD$5</f>
        <v>0</v>
      </c>
      <c r="N10" s="103">
        <f aca="true" t="shared" si="4" ref="N10:N15">T10*$R$5+X10*$V$5+AB10*$Z$5+AF10*$AD$5</f>
        <v>11</v>
      </c>
      <c r="O10" s="107">
        <f>(AG10+AC10+Y10+U10)*2</f>
        <v>0</v>
      </c>
      <c r="P10" s="106">
        <f>F10-J10</f>
        <v>19.5</v>
      </c>
      <c r="Q10" s="108">
        <f>P10/F10</f>
        <v>0.5416666666666666</v>
      </c>
      <c r="R10" s="115">
        <v>0.5</v>
      </c>
      <c r="S10" s="110"/>
      <c r="T10" s="110">
        <v>1</v>
      </c>
      <c r="U10" s="111"/>
      <c r="V10" s="109"/>
      <c r="W10" s="110"/>
      <c r="X10" s="110"/>
      <c r="Y10" s="111"/>
      <c r="Z10" s="109"/>
      <c r="AA10" s="110"/>
      <c r="AB10" s="110"/>
      <c r="AC10" s="111"/>
      <c r="AD10" s="112"/>
      <c r="AE10" s="113"/>
      <c r="AF10" s="113"/>
      <c r="AG10" s="111"/>
      <c r="AH10" s="87"/>
    </row>
    <row r="11" spans="2:34" ht="18">
      <c r="B11" s="89">
        <v>3</v>
      </c>
      <c r="C11" s="97" t="s">
        <v>44</v>
      </c>
      <c r="D11" s="96" t="s">
        <v>13</v>
      </c>
      <c r="E11" s="90">
        <v>108</v>
      </c>
      <c r="F11" s="17">
        <f>E11</f>
        <v>108</v>
      </c>
      <c r="G11" s="76">
        <f>F11/36</f>
        <v>3</v>
      </c>
      <c r="H11" s="64" t="s">
        <v>27</v>
      </c>
      <c r="I11" s="70"/>
      <c r="J11" s="19">
        <f t="shared" si="0"/>
        <v>48</v>
      </c>
      <c r="K11" s="18">
        <f t="shared" si="1"/>
        <v>48</v>
      </c>
      <c r="L11" s="18">
        <f t="shared" si="2"/>
        <v>36</v>
      </c>
      <c r="M11" s="18">
        <f t="shared" si="3"/>
        <v>12</v>
      </c>
      <c r="N11" s="18">
        <f t="shared" si="4"/>
        <v>0</v>
      </c>
      <c r="O11" s="33">
        <f>(AG11+AC11+Y11+U11)*2</f>
        <v>0</v>
      </c>
      <c r="P11" s="19">
        <f>F11-J11</f>
        <v>60</v>
      </c>
      <c r="Q11" s="21">
        <f>P11/F11</f>
        <v>0.5555555555555556</v>
      </c>
      <c r="R11" s="27"/>
      <c r="S11" s="26"/>
      <c r="T11" s="26"/>
      <c r="U11" s="25"/>
      <c r="V11" s="27"/>
      <c r="W11" s="26"/>
      <c r="X11" s="26"/>
      <c r="Y11" s="25"/>
      <c r="Z11" s="27">
        <v>3</v>
      </c>
      <c r="AA11" s="26">
        <v>1</v>
      </c>
      <c r="AB11" s="26"/>
      <c r="AC11" s="25"/>
      <c r="AD11" s="7"/>
      <c r="AE11" s="22"/>
      <c r="AF11" s="22"/>
      <c r="AG11" s="25"/>
      <c r="AH11" s="53"/>
    </row>
    <row r="12" spans="2:34" ht="30">
      <c r="B12" s="89">
        <v>12</v>
      </c>
      <c r="C12" s="116" t="s">
        <v>46</v>
      </c>
      <c r="D12" s="98" t="s">
        <v>15</v>
      </c>
      <c r="E12" s="90">
        <v>270</v>
      </c>
      <c r="F12" s="17">
        <f>E12</f>
        <v>270</v>
      </c>
      <c r="G12" s="18">
        <f>F12/36</f>
        <v>7.5</v>
      </c>
      <c r="H12" s="64" t="s">
        <v>54</v>
      </c>
      <c r="I12" s="70" t="s">
        <v>64</v>
      </c>
      <c r="J12" s="19">
        <f>SUM(L12:O12)</f>
        <v>80</v>
      </c>
      <c r="K12" s="18">
        <f>L12+N12+M12</f>
        <v>80</v>
      </c>
      <c r="L12" s="18">
        <f aca="true" t="shared" si="5" ref="L12:N13">R12*$R$5+V12*$V$5+Z12*$Z$5+AD12*$AD$5</f>
        <v>57</v>
      </c>
      <c r="M12" s="18">
        <f t="shared" si="5"/>
        <v>0</v>
      </c>
      <c r="N12" s="18">
        <f t="shared" si="5"/>
        <v>23</v>
      </c>
      <c r="O12" s="33">
        <f>(AG12+AC12+Y12+U12)*2</f>
        <v>0</v>
      </c>
      <c r="P12" s="19">
        <f>F12-J12</f>
        <v>190</v>
      </c>
      <c r="Q12" s="21">
        <f>P12/F12</f>
        <v>0.7037037037037037</v>
      </c>
      <c r="R12" s="27">
        <v>3</v>
      </c>
      <c r="S12" s="26"/>
      <c r="T12" s="26">
        <v>1</v>
      </c>
      <c r="U12" s="25"/>
      <c r="V12" s="27"/>
      <c r="W12" s="26"/>
      <c r="X12" s="26"/>
      <c r="Y12" s="25"/>
      <c r="Z12" s="27">
        <v>2</v>
      </c>
      <c r="AA12" s="26"/>
      <c r="AB12" s="26">
        <v>1</v>
      </c>
      <c r="AC12" s="25"/>
      <c r="AD12" s="7"/>
      <c r="AE12" s="22"/>
      <c r="AF12" s="22"/>
      <c r="AG12" s="25"/>
      <c r="AH12" s="53"/>
    </row>
    <row r="13" spans="2:34" ht="18">
      <c r="B13" s="93">
        <v>13</v>
      </c>
      <c r="C13" s="116" t="s">
        <v>12</v>
      </c>
      <c r="D13" s="98" t="s">
        <v>15</v>
      </c>
      <c r="E13" s="90">
        <v>162</v>
      </c>
      <c r="F13" s="17">
        <f>E13</f>
        <v>162</v>
      </c>
      <c r="G13" s="18">
        <f>F13/36</f>
        <v>4.5</v>
      </c>
      <c r="H13" s="64"/>
      <c r="I13" s="70" t="s">
        <v>27</v>
      </c>
      <c r="J13" s="19">
        <f>SUM(L13:O13)</f>
        <v>0</v>
      </c>
      <c r="K13" s="18">
        <f>L13+N13+M13</f>
        <v>0</v>
      </c>
      <c r="L13" s="18">
        <f t="shared" si="5"/>
        <v>0</v>
      </c>
      <c r="M13" s="18">
        <f t="shared" si="5"/>
        <v>0</v>
      </c>
      <c r="N13" s="18">
        <f t="shared" si="5"/>
        <v>0</v>
      </c>
      <c r="O13" s="33">
        <f>(AG13+AC13+Y13+U13)*2</f>
        <v>0</v>
      </c>
      <c r="P13" s="19">
        <f>F13-J13</f>
        <v>162</v>
      </c>
      <c r="Q13" s="21">
        <f>P13/F13</f>
        <v>1</v>
      </c>
      <c r="R13" s="27"/>
      <c r="S13" s="26"/>
      <c r="T13" s="26"/>
      <c r="U13" s="25"/>
      <c r="V13" s="27"/>
      <c r="W13" s="26"/>
      <c r="X13" s="26"/>
      <c r="Y13" s="25"/>
      <c r="Z13" s="27"/>
      <c r="AA13" s="26"/>
      <c r="AB13" s="26"/>
      <c r="AC13" s="25"/>
      <c r="AD13" s="7"/>
      <c r="AE13" s="22"/>
      <c r="AF13" s="22"/>
      <c r="AG13" s="25"/>
      <c r="AH13" s="53"/>
    </row>
    <row r="14" spans="2:34" ht="18.75" thickBot="1">
      <c r="B14" s="88">
        <v>14</v>
      </c>
      <c r="C14" s="116" t="s">
        <v>47</v>
      </c>
      <c r="D14" s="98" t="s">
        <v>15</v>
      </c>
      <c r="E14" s="90">
        <v>108</v>
      </c>
      <c r="F14" s="17">
        <f>E14</f>
        <v>108</v>
      </c>
      <c r="G14" s="18">
        <f>F14/36</f>
        <v>3</v>
      </c>
      <c r="H14" s="64"/>
      <c r="I14" s="70" t="s">
        <v>27</v>
      </c>
      <c r="J14" s="19">
        <f t="shared" si="0"/>
        <v>0</v>
      </c>
      <c r="K14" s="18">
        <f t="shared" si="1"/>
        <v>0</v>
      </c>
      <c r="L14" s="18">
        <f t="shared" si="2"/>
        <v>0</v>
      </c>
      <c r="M14" s="18">
        <f t="shared" si="3"/>
        <v>0</v>
      </c>
      <c r="N14" s="18">
        <f t="shared" si="4"/>
        <v>0</v>
      </c>
      <c r="O14" s="33">
        <f>(AG14+AC14+Y14+U14)*2</f>
        <v>0</v>
      </c>
      <c r="P14" s="19">
        <f>F14-J14</f>
        <v>108</v>
      </c>
      <c r="Q14" s="21">
        <f>P14/F14</f>
        <v>1</v>
      </c>
      <c r="R14" s="27"/>
      <c r="S14" s="26"/>
      <c r="T14" s="26"/>
      <c r="U14" s="25"/>
      <c r="V14" s="27"/>
      <c r="W14" s="26"/>
      <c r="X14" s="26"/>
      <c r="Y14" s="25"/>
      <c r="Z14" s="27"/>
      <c r="AA14" s="26"/>
      <c r="AB14" s="26"/>
      <c r="AC14" s="25"/>
      <c r="AD14" s="7"/>
      <c r="AE14" s="22"/>
      <c r="AF14" s="22"/>
      <c r="AG14" s="25"/>
      <c r="AH14" s="53"/>
    </row>
    <row r="15" spans="2:34" ht="30.75" thickBot="1">
      <c r="B15" s="88">
        <v>15</v>
      </c>
      <c r="C15" s="123" t="s">
        <v>62</v>
      </c>
      <c r="D15" s="159" t="s">
        <v>15</v>
      </c>
      <c r="E15" s="124">
        <v>324</v>
      </c>
      <c r="F15" s="125">
        <f>E15</f>
        <v>324</v>
      </c>
      <c r="G15" s="126">
        <f>F15/36</f>
        <v>9</v>
      </c>
      <c r="H15" s="127"/>
      <c r="I15" s="128"/>
      <c r="J15" s="129">
        <f t="shared" si="0"/>
        <v>0</v>
      </c>
      <c r="K15" s="126">
        <f t="shared" si="1"/>
        <v>0</v>
      </c>
      <c r="L15" s="126">
        <f t="shared" si="2"/>
        <v>0</v>
      </c>
      <c r="M15" s="126">
        <f t="shared" si="3"/>
        <v>0</v>
      </c>
      <c r="N15" s="126">
        <f t="shared" si="4"/>
        <v>0</v>
      </c>
      <c r="O15" s="130">
        <f>(AG15+AC15+Y15+U15)*2</f>
        <v>0</v>
      </c>
      <c r="P15" s="129">
        <f>F15-J15</f>
        <v>324</v>
      </c>
      <c r="Q15" s="131">
        <f>P15/F15</f>
        <v>1</v>
      </c>
      <c r="R15" s="132"/>
      <c r="S15" s="133"/>
      <c r="T15" s="133"/>
      <c r="U15" s="134"/>
      <c r="V15" s="132"/>
      <c r="W15" s="133"/>
      <c r="X15" s="133"/>
      <c r="Y15" s="134"/>
      <c r="Z15" s="132"/>
      <c r="AA15" s="133"/>
      <c r="AB15" s="133"/>
      <c r="AC15" s="134"/>
      <c r="AD15" s="135"/>
      <c r="AE15" s="136"/>
      <c r="AF15" s="136"/>
      <c r="AG15" s="134"/>
      <c r="AH15" s="137"/>
    </row>
    <row r="16" spans="2:34" ht="18.75" thickBot="1">
      <c r="B16" s="16"/>
      <c r="C16" s="28"/>
      <c r="D16" s="28" t="s">
        <v>8</v>
      </c>
      <c r="E16" s="34"/>
      <c r="F16" s="44">
        <f>SUM(F10:F15)</f>
        <v>1008</v>
      </c>
      <c r="G16" s="75">
        <f>SUM(G10:G15)</f>
        <v>28</v>
      </c>
      <c r="H16" s="60"/>
      <c r="I16" s="60"/>
      <c r="J16" s="60">
        <f aca="true" t="shared" si="6" ref="J16:P16">SUM(J10:J15)</f>
        <v>144.5</v>
      </c>
      <c r="K16" s="60">
        <f t="shared" si="6"/>
        <v>144.5</v>
      </c>
      <c r="L16" s="60">
        <f t="shared" si="6"/>
        <v>98.5</v>
      </c>
      <c r="M16" s="60">
        <f t="shared" si="6"/>
        <v>12</v>
      </c>
      <c r="N16" s="60">
        <f t="shared" si="6"/>
        <v>34</v>
      </c>
      <c r="O16" s="60">
        <f t="shared" si="6"/>
        <v>0</v>
      </c>
      <c r="P16" s="60">
        <f t="shared" si="6"/>
        <v>863.5</v>
      </c>
      <c r="Q16" s="61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5"/>
      <c r="AG16" s="69"/>
      <c r="AH16" s="65"/>
    </row>
    <row r="17" spans="2:34" ht="21" thickBot="1">
      <c r="B17" s="3"/>
      <c r="C17" s="44"/>
      <c r="D17" s="3"/>
      <c r="E17" s="3"/>
      <c r="F17" s="3"/>
      <c r="G17" s="3"/>
      <c r="H17" s="3"/>
      <c r="I17" s="3"/>
      <c r="J17" s="3"/>
      <c r="K17" s="297" t="s">
        <v>33</v>
      </c>
      <c r="L17" s="297"/>
      <c r="M17" s="297"/>
      <c r="N17" s="297"/>
      <c r="O17" s="298"/>
      <c r="P17" s="297"/>
      <c r="Q17" s="297"/>
      <c r="R17" s="290">
        <f>SUM(R10:T15)</f>
        <v>5.5</v>
      </c>
      <c r="S17" s="290"/>
      <c r="T17" s="290"/>
      <c r="U17" s="290"/>
      <c r="V17" s="120"/>
      <c r="W17" s="118"/>
      <c r="X17" s="118"/>
      <c r="Y17" s="118"/>
      <c r="Z17" s="290">
        <f>SUM(Z10:AB15)</f>
        <v>7</v>
      </c>
      <c r="AA17" s="290"/>
      <c r="AB17" s="290"/>
      <c r="AC17" s="290"/>
      <c r="AD17" s="38"/>
      <c r="AE17" s="38"/>
      <c r="AF17" s="38"/>
      <c r="AG17" s="66"/>
      <c r="AH17" s="66"/>
    </row>
    <row r="18" spans="2:34" ht="23.25" customHeight="1">
      <c r="B18" s="3"/>
      <c r="C18" s="44"/>
      <c r="D18" s="3"/>
      <c r="E18" s="3"/>
      <c r="F18" s="3"/>
      <c r="G18" s="3"/>
      <c r="H18" s="3"/>
      <c r="I18" s="3"/>
      <c r="J18" s="3"/>
      <c r="K18" s="297" t="s">
        <v>29</v>
      </c>
      <c r="L18" s="297"/>
      <c r="M18" s="298"/>
      <c r="N18" s="297"/>
      <c r="O18" s="297"/>
      <c r="P18" s="297"/>
      <c r="Q18" s="297"/>
      <c r="R18" s="291">
        <v>3</v>
      </c>
      <c r="S18" s="292"/>
      <c r="T18" s="292"/>
      <c r="U18" s="293"/>
      <c r="V18" s="121"/>
      <c r="W18" s="117"/>
      <c r="X18" s="117"/>
      <c r="Y18" s="117"/>
      <c r="Z18" s="291">
        <v>2</v>
      </c>
      <c r="AA18" s="292"/>
      <c r="AB18" s="292"/>
      <c r="AC18" s="293"/>
      <c r="AD18" s="38"/>
      <c r="AE18" s="38"/>
      <c r="AF18" s="38"/>
      <c r="AG18" s="66"/>
      <c r="AH18" s="66"/>
    </row>
    <row r="19" spans="2:34" ht="18.75" customHeight="1" thickBot="1">
      <c r="B19" s="3"/>
      <c r="C19" s="44"/>
      <c r="D19" s="3"/>
      <c r="E19" s="3"/>
      <c r="F19" s="3"/>
      <c r="G19" s="3"/>
      <c r="H19" s="3"/>
      <c r="I19" s="3"/>
      <c r="J19" s="3"/>
      <c r="K19" s="297" t="s">
        <v>30</v>
      </c>
      <c r="L19" s="298"/>
      <c r="M19" s="297"/>
      <c r="N19" s="297"/>
      <c r="O19" s="297"/>
      <c r="P19" s="297"/>
      <c r="Q19" s="297"/>
      <c r="R19" s="299">
        <v>6</v>
      </c>
      <c r="S19" s="300"/>
      <c r="T19" s="300"/>
      <c r="U19" s="301"/>
      <c r="V19" s="122"/>
      <c r="W19" s="119"/>
      <c r="X19" s="119"/>
      <c r="Y19" s="119"/>
      <c r="Z19" s="294">
        <v>8</v>
      </c>
      <c r="AA19" s="295"/>
      <c r="AB19" s="295"/>
      <c r="AC19" s="296"/>
      <c r="AD19" s="38"/>
      <c r="AE19" s="38"/>
      <c r="AF19" s="38"/>
      <c r="AG19" s="66"/>
      <c r="AH19" s="66"/>
    </row>
    <row r="20" spans="2:34" ht="18.75" customHeight="1">
      <c r="B20" s="3"/>
      <c r="C20" s="44" t="s">
        <v>35</v>
      </c>
      <c r="D20" s="3"/>
      <c r="E20" s="3" t="s">
        <v>55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66"/>
      <c r="AH20" s="66"/>
    </row>
    <row r="21" spans="2:34" ht="18.75" customHeight="1">
      <c r="B21" s="3"/>
      <c r="C21" s="44" t="s">
        <v>50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66"/>
      <c r="AH21" s="66"/>
    </row>
    <row r="22" spans="2:34" ht="18">
      <c r="B22" s="3" t="s">
        <v>56</v>
      </c>
      <c r="C22" s="203" t="s">
        <v>48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5"/>
      <c r="AA22" s="5"/>
      <c r="AB22" s="5"/>
      <c r="AC22" s="5"/>
      <c r="AD22" s="5"/>
      <c r="AE22" s="5"/>
      <c r="AF22" s="5"/>
      <c r="AG22" s="35"/>
      <c r="AH22" s="63"/>
    </row>
    <row r="23" spans="2:34" ht="31.5">
      <c r="B23" s="148">
        <v>2</v>
      </c>
      <c r="C23" s="177" t="s">
        <v>49</v>
      </c>
      <c r="D23" s="158" t="s">
        <v>13</v>
      </c>
      <c r="E23" s="157">
        <v>180</v>
      </c>
      <c r="F23" s="94">
        <f>E23</f>
        <v>180</v>
      </c>
      <c r="G23" s="92">
        <f>F23/36</f>
        <v>5</v>
      </c>
      <c r="H23" s="64" t="s">
        <v>26</v>
      </c>
      <c r="I23" s="71"/>
      <c r="J23" s="19">
        <f>SUM(L23:O23)</f>
        <v>55</v>
      </c>
      <c r="K23" s="18">
        <f>L23+N23+M23</f>
        <v>55</v>
      </c>
      <c r="L23" s="18">
        <f>R23*$R$5+V23*$V$5+Z23*$Z$5+AD23*$AD$5</f>
        <v>33</v>
      </c>
      <c r="M23" s="18">
        <f>S23*$R$5+W23*$V$5+AA23*$Z$5+AE23*$AD$5</f>
        <v>0</v>
      </c>
      <c r="N23" s="18">
        <f>T23*$R$5+X23*$V$5+AB23*$Z$5+AF23*$AD$5</f>
        <v>22</v>
      </c>
      <c r="O23" s="20">
        <f>(AG23+AC23+Y23+U23)*$U$5</f>
        <v>0</v>
      </c>
      <c r="P23" s="19">
        <f>F23-J23</f>
        <v>125</v>
      </c>
      <c r="Q23" s="21">
        <f>P23/F23</f>
        <v>0.6944444444444444</v>
      </c>
      <c r="R23" s="23">
        <v>3</v>
      </c>
      <c r="S23" s="22"/>
      <c r="T23" s="22">
        <v>2</v>
      </c>
      <c r="U23" s="24"/>
      <c r="V23" s="23"/>
      <c r="W23" s="22"/>
      <c r="X23" s="22"/>
      <c r="Y23" s="6"/>
      <c r="Z23" s="23"/>
      <c r="AA23" s="74"/>
      <c r="AB23" s="22"/>
      <c r="AC23" s="24"/>
      <c r="AD23" s="23"/>
      <c r="AE23" s="22"/>
      <c r="AF23" s="22"/>
      <c r="AG23" s="24"/>
      <c r="AH23" s="62"/>
    </row>
    <row r="24" spans="2:34" ht="18">
      <c r="B24" s="28"/>
      <c r="C24" s="15"/>
      <c r="D24" s="29"/>
      <c r="E24" s="34"/>
      <c r="F24" s="44">
        <f>SUM(F23:F23)</f>
        <v>180</v>
      </c>
      <c r="G24" s="44">
        <f>SUM(G23:G23)</f>
        <v>5</v>
      </c>
      <c r="H24" s="34"/>
      <c r="I24" s="34"/>
      <c r="J24" s="34"/>
      <c r="K24" s="34"/>
      <c r="L24" s="34"/>
      <c r="M24" s="34"/>
      <c r="N24" s="34"/>
      <c r="O24" s="34"/>
      <c r="P24" s="34"/>
      <c r="Q24" s="31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35"/>
      <c r="AH24" s="63"/>
    </row>
    <row r="25" spans="2:34" ht="18.75" thickBot="1">
      <c r="B25" s="147" t="s">
        <v>57</v>
      </c>
      <c r="C25" s="201" t="s">
        <v>51</v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5"/>
      <c r="AA25" s="5"/>
      <c r="AB25" s="5"/>
      <c r="AC25" s="5"/>
      <c r="AD25" s="5"/>
      <c r="AE25" s="5"/>
      <c r="AF25" s="5"/>
      <c r="AG25" s="5"/>
      <c r="AH25" s="63"/>
    </row>
    <row r="26" spans="2:34" ht="31.5">
      <c r="B26" s="99">
        <v>1</v>
      </c>
      <c r="C26" s="194" t="s">
        <v>45</v>
      </c>
      <c r="D26" s="163" t="s">
        <v>13</v>
      </c>
      <c r="E26" s="166">
        <v>144</v>
      </c>
      <c r="F26" s="160">
        <v>144</v>
      </c>
      <c r="G26" s="103">
        <f>F26/36</f>
        <v>4</v>
      </c>
      <c r="H26" s="171" t="s">
        <v>54</v>
      </c>
      <c r="I26" s="105"/>
      <c r="J26" s="106">
        <f>SUM(L26:O26)</f>
        <v>44</v>
      </c>
      <c r="K26" s="103">
        <f>L26+N26+M26</f>
        <v>44</v>
      </c>
      <c r="L26" s="103">
        <f aca="true" t="shared" si="7" ref="L26:N28">R26*$R$5+V26*$V$5+Z26*$Z$5+AD26*$AD$5</f>
        <v>33</v>
      </c>
      <c r="M26" s="103">
        <f t="shared" si="7"/>
        <v>0</v>
      </c>
      <c r="N26" s="103">
        <f t="shared" si="7"/>
        <v>11</v>
      </c>
      <c r="O26" s="138">
        <f>(AG26+AC26+Y26+U26)*$U$5</f>
        <v>0</v>
      </c>
      <c r="P26" s="106">
        <f>F26-J26</f>
        <v>100</v>
      </c>
      <c r="Q26" s="108">
        <f>P26/F26</f>
        <v>0.6944444444444444</v>
      </c>
      <c r="R26" s="149">
        <v>3</v>
      </c>
      <c r="S26" s="150"/>
      <c r="T26" s="150">
        <v>1</v>
      </c>
      <c r="U26" s="140"/>
      <c r="V26" s="139"/>
      <c r="W26" s="113"/>
      <c r="X26" s="113"/>
      <c r="Y26" s="140"/>
      <c r="Z26" s="139"/>
      <c r="AA26" s="113"/>
      <c r="AB26" s="113"/>
      <c r="AC26" s="140"/>
      <c r="AD26" s="139"/>
      <c r="AE26" s="113"/>
      <c r="AF26" s="113"/>
      <c r="AG26" s="140"/>
      <c r="AH26" s="141"/>
    </row>
    <row r="27" spans="2:34" ht="21.75" customHeight="1">
      <c r="B27" s="187">
        <v>2</v>
      </c>
      <c r="C27" s="195" t="s">
        <v>65</v>
      </c>
      <c r="D27" s="196" t="s">
        <v>13</v>
      </c>
      <c r="E27" s="191">
        <v>18</v>
      </c>
      <c r="F27" s="41">
        <v>18</v>
      </c>
      <c r="G27" s="91">
        <f>F27/36</f>
        <v>0.5</v>
      </c>
      <c r="H27" s="188"/>
      <c r="I27" s="70" t="s">
        <v>63</v>
      </c>
      <c r="J27" s="179"/>
      <c r="K27" s="178"/>
      <c r="L27" s="178"/>
      <c r="M27" s="178"/>
      <c r="N27" s="178"/>
      <c r="O27" s="180"/>
      <c r="P27" s="179"/>
      <c r="Q27" s="181"/>
      <c r="R27" s="189"/>
      <c r="S27" s="190"/>
      <c r="T27" s="190"/>
      <c r="U27" s="182"/>
      <c r="V27" s="183"/>
      <c r="W27" s="184"/>
      <c r="X27" s="184"/>
      <c r="Y27" s="182"/>
      <c r="Z27" s="183"/>
      <c r="AA27" s="184"/>
      <c r="AB27" s="184"/>
      <c r="AC27" s="182"/>
      <c r="AD27" s="183"/>
      <c r="AE27" s="184"/>
      <c r="AF27" s="184"/>
      <c r="AG27" s="182"/>
      <c r="AH27" s="185"/>
    </row>
    <row r="28" spans="2:34" ht="18.75" thickBot="1">
      <c r="B28" s="88">
        <v>3</v>
      </c>
      <c r="C28" s="162" t="s">
        <v>53</v>
      </c>
      <c r="D28" s="197" t="s">
        <v>13</v>
      </c>
      <c r="E28" s="167">
        <v>108</v>
      </c>
      <c r="F28" s="161">
        <v>108</v>
      </c>
      <c r="G28" s="126">
        <f>F28/36</f>
        <v>3</v>
      </c>
      <c r="H28" s="172"/>
      <c r="I28" s="128" t="s">
        <v>54</v>
      </c>
      <c r="J28" s="129">
        <f>SUM(L28:O28)</f>
        <v>33</v>
      </c>
      <c r="K28" s="126">
        <f>L28+N28+M28</f>
        <v>33</v>
      </c>
      <c r="L28" s="126">
        <f t="shared" si="7"/>
        <v>22</v>
      </c>
      <c r="M28" s="126">
        <f t="shared" si="7"/>
        <v>0</v>
      </c>
      <c r="N28" s="126">
        <f t="shared" si="7"/>
        <v>11</v>
      </c>
      <c r="O28" s="143">
        <f>(AG28+AC28+Y28+U28)*$U$5</f>
        <v>0</v>
      </c>
      <c r="P28" s="129">
        <f>F28-J28</f>
        <v>75</v>
      </c>
      <c r="Q28" s="131">
        <f>P28/F28</f>
        <v>0.6944444444444444</v>
      </c>
      <c r="R28" s="152">
        <v>2</v>
      </c>
      <c r="S28" s="153"/>
      <c r="T28" s="153">
        <v>1</v>
      </c>
      <c r="U28" s="145"/>
      <c r="V28" s="144"/>
      <c r="W28" s="136"/>
      <c r="X28" s="136"/>
      <c r="Y28" s="145"/>
      <c r="Z28" s="144"/>
      <c r="AA28" s="136"/>
      <c r="AB28" s="136"/>
      <c r="AC28" s="145"/>
      <c r="AD28" s="144"/>
      <c r="AE28" s="136"/>
      <c r="AF28" s="136"/>
      <c r="AG28" s="145"/>
      <c r="AH28" s="146"/>
    </row>
    <row r="29" spans="2:34" ht="18">
      <c r="B29" s="67"/>
      <c r="C29" s="16"/>
      <c r="D29" s="47"/>
      <c r="E29" s="29"/>
      <c r="F29" s="68">
        <f>SUM(F26:F28)</f>
        <v>270</v>
      </c>
      <c r="G29" s="59">
        <f>SUM(G26:G28)</f>
        <v>7.5</v>
      </c>
      <c r="H29" s="48"/>
      <c r="I29" s="30"/>
      <c r="J29" s="34"/>
      <c r="K29" s="34"/>
      <c r="L29" s="34"/>
      <c r="M29" s="34"/>
      <c r="N29" s="34"/>
      <c r="O29" s="34"/>
      <c r="P29" s="34"/>
      <c r="Q29" s="34"/>
      <c r="R29" s="31"/>
      <c r="S29" s="30"/>
      <c r="T29" s="30"/>
      <c r="U29" s="30"/>
      <c r="V29" s="5"/>
      <c r="W29" s="30"/>
      <c r="X29" s="30"/>
      <c r="Y29" s="30"/>
      <c r="Z29" s="5"/>
      <c r="AA29" s="30"/>
      <c r="AB29" s="30"/>
      <c r="AC29" s="30"/>
      <c r="AD29" s="5"/>
      <c r="AE29" s="30"/>
      <c r="AF29" s="30"/>
      <c r="AG29" s="30"/>
      <c r="AH29" s="5"/>
    </row>
    <row r="30" spans="2:34" ht="5.25" customHeight="1">
      <c r="B30" s="16"/>
      <c r="C30" s="54"/>
      <c r="D30" s="58"/>
      <c r="E30" s="34"/>
      <c r="F30" s="34"/>
      <c r="G30" s="34"/>
      <c r="H30" s="34"/>
      <c r="I30" s="30"/>
      <c r="J30" s="34"/>
      <c r="K30" s="34"/>
      <c r="L30" s="34"/>
      <c r="M30" s="34"/>
      <c r="N30" s="34"/>
      <c r="O30" s="34"/>
      <c r="P30" s="34"/>
      <c r="Q30" s="31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63"/>
    </row>
    <row r="31" spans="2:34" s="80" customFormat="1" ht="18.75" thickBot="1">
      <c r="B31" s="147" t="s">
        <v>56</v>
      </c>
      <c r="C31" s="203" t="s">
        <v>48</v>
      </c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78"/>
      <c r="AA31" s="78"/>
      <c r="AB31" s="78"/>
      <c r="AC31" s="78"/>
      <c r="AD31" s="78"/>
      <c r="AE31" s="78"/>
      <c r="AF31" s="78"/>
      <c r="AG31" s="78"/>
      <c r="AH31" s="79"/>
    </row>
    <row r="32" spans="2:34" s="80" customFormat="1" ht="25.5" customHeight="1">
      <c r="B32" s="99">
        <v>1</v>
      </c>
      <c r="C32" s="194" t="s">
        <v>45</v>
      </c>
      <c r="D32" s="168" t="s">
        <v>13</v>
      </c>
      <c r="E32" s="164">
        <v>144</v>
      </c>
      <c r="F32" s="160">
        <v>144</v>
      </c>
      <c r="G32" s="103">
        <f>F32/36</f>
        <v>4</v>
      </c>
      <c r="H32" s="171" t="s">
        <v>54</v>
      </c>
      <c r="I32" s="105"/>
      <c r="J32" s="106">
        <f>SUM(L32:O32)</f>
        <v>44</v>
      </c>
      <c r="K32" s="103">
        <f>L32+N32+M32</f>
        <v>44</v>
      </c>
      <c r="L32" s="103">
        <f aca="true" t="shared" si="8" ref="L32:N34">R32*$R$5+V32*$V$5+Z32*$Z$5+AD32*$AD$5</f>
        <v>33</v>
      </c>
      <c r="M32" s="103">
        <f t="shared" si="8"/>
        <v>0</v>
      </c>
      <c r="N32" s="103">
        <f t="shared" si="8"/>
        <v>11</v>
      </c>
      <c r="O32" s="138">
        <f>(AG32+AC32+Y32+U32)*$U$5</f>
        <v>0</v>
      </c>
      <c r="P32" s="106">
        <f>F32-J32</f>
        <v>100</v>
      </c>
      <c r="Q32" s="108">
        <f>P32/F32</f>
        <v>0.6944444444444444</v>
      </c>
      <c r="R32" s="139">
        <v>3</v>
      </c>
      <c r="S32" s="113"/>
      <c r="T32" s="113">
        <v>1</v>
      </c>
      <c r="U32" s="151"/>
      <c r="V32" s="149"/>
      <c r="W32" s="150"/>
      <c r="X32" s="150"/>
      <c r="Y32" s="151"/>
      <c r="Z32" s="149"/>
      <c r="AA32" s="150"/>
      <c r="AB32" s="150"/>
      <c r="AC32" s="151"/>
      <c r="AD32" s="149"/>
      <c r="AE32" s="150"/>
      <c r="AF32" s="150"/>
      <c r="AG32" s="151"/>
      <c r="AH32" s="173"/>
    </row>
    <row r="33" spans="2:34" s="80" customFormat="1" ht="22.5" customHeight="1">
      <c r="B33" s="187">
        <v>2</v>
      </c>
      <c r="C33" s="195" t="s">
        <v>65</v>
      </c>
      <c r="D33" s="198" t="s">
        <v>13</v>
      </c>
      <c r="E33" s="191">
        <v>18</v>
      </c>
      <c r="F33" s="41">
        <v>18</v>
      </c>
      <c r="G33" s="91">
        <f>F33/36</f>
        <v>0.5</v>
      </c>
      <c r="H33" s="72"/>
      <c r="I33" s="70" t="s">
        <v>63</v>
      </c>
      <c r="J33" s="155">
        <f>SUM(L33:O33)</f>
        <v>0</v>
      </c>
      <c r="K33" s="91">
        <f>L33+N33+M33</f>
        <v>0</v>
      </c>
      <c r="L33" s="91">
        <f t="shared" si="8"/>
        <v>0</v>
      </c>
      <c r="M33" s="91">
        <f t="shared" si="8"/>
        <v>0</v>
      </c>
      <c r="N33" s="91">
        <f t="shared" si="8"/>
        <v>0</v>
      </c>
      <c r="O33" s="186">
        <f>(AG33+AC33+Y33+U33)*$U$5</f>
        <v>0</v>
      </c>
      <c r="P33" s="155">
        <f>F33-J33</f>
        <v>18</v>
      </c>
      <c r="Q33" s="156">
        <f>P33/F33</f>
        <v>1</v>
      </c>
      <c r="R33" s="183"/>
      <c r="S33" s="184"/>
      <c r="T33" s="184"/>
      <c r="U33" s="192"/>
      <c r="V33" s="189"/>
      <c r="W33" s="190"/>
      <c r="X33" s="190"/>
      <c r="Y33" s="192"/>
      <c r="Z33" s="189"/>
      <c r="AA33" s="190"/>
      <c r="AB33" s="190"/>
      <c r="AC33" s="192"/>
      <c r="AD33" s="189"/>
      <c r="AE33" s="190"/>
      <c r="AF33" s="190"/>
      <c r="AG33" s="192"/>
      <c r="AH33" s="193"/>
    </row>
    <row r="34" spans="2:34" s="80" customFormat="1" ht="18.75" thickBot="1">
      <c r="B34" s="88">
        <v>3</v>
      </c>
      <c r="C34" s="169" t="s">
        <v>66</v>
      </c>
      <c r="D34" s="170" t="s">
        <v>13</v>
      </c>
      <c r="E34" s="165">
        <v>108</v>
      </c>
      <c r="F34" s="161">
        <v>108</v>
      </c>
      <c r="G34" s="126">
        <f>F34/36</f>
        <v>3</v>
      </c>
      <c r="H34" s="172"/>
      <c r="I34" s="128" t="s">
        <v>54</v>
      </c>
      <c r="J34" s="129">
        <f>SUM(L34:O34)</f>
        <v>33</v>
      </c>
      <c r="K34" s="126">
        <f>L34+N34+M34</f>
        <v>33</v>
      </c>
      <c r="L34" s="126">
        <f t="shared" si="8"/>
        <v>22</v>
      </c>
      <c r="M34" s="126">
        <f t="shared" si="8"/>
        <v>0</v>
      </c>
      <c r="N34" s="126">
        <f t="shared" si="8"/>
        <v>11</v>
      </c>
      <c r="O34" s="143">
        <f>(AG34+AC34+Y34+U34)*$U$5</f>
        <v>0</v>
      </c>
      <c r="P34" s="129">
        <f>F34-J34</f>
        <v>75</v>
      </c>
      <c r="Q34" s="131">
        <f>P34/F34</f>
        <v>0.6944444444444444</v>
      </c>
      <c r="R34" s="144">
        <v>2</v>
      </c>
      <c r="S34" s="136"/>
      <c r="T34" s="136">
        <v>1</v>
      </c>
      <c r="U34" s="154"/>
      <c r="V34" s="152"/>
      <c r="W34" s="153"/>
      <c r="X34" s="153"/>
      <c r="Y34" s="154"/>
      <c r="Z34" s="152"/>
      <c r="AA34" s="153"/>
      <c r="AB34" s="153"/>
      <c r="AC34" s="154"/>
      <c r="AD34" s="152"/>
      <c r="AE34" s="153"/>
      <c r="AF34" s="153"/>
      <c r="AG34" s="154"/>
      <c r="AH34" s="174"/>
    </row>
    <row r="35" spans="2:34" s="80" customFormat="1" ht="18">
      <c r="B35" s="81"/>
      <c r="C35" s="82"/>
      <c r="D35" s="29" t="s">
        <v>8</v>
      </c>
      <c r="E35" s="43"/>
      <c r="F35" s="50">
        <f>SUM(F32:F34)</f>
        <v>270</v>
      </c>
      <c r="G35" s="59">
        <f>SUM(G32:G34)</f>
        <v>7.5</v>
      </c>
      <c r="H35" s="83"/>
      <c r="I35" s="77"/>
      <c r="J35" s="77"/>
      <c r="K35" s="77"/>
      <c r="L35" s="77"/>
      <c r="M35" s="77"/>
      <c r="N35" s="77"/>
      <c r="O35" s="77"/>
      <c r="P35" s="77"/>
      <c r="Q35" s="84"/>
      <c r="R35" s="83"/>
      <c r="S35" s="83"/>
      <c r="T35" s="83"/>
      <c r="U35" s="78"/>
      <c r="V35" s="83"/>
      <c r="W35" s="83"/>
      <c r="X35" s="83"/>
      <c r="Y35" s="78"/>
      <c r="Z35" s="83"/>
      <c r="AA35" s="83"/>
      <c r="AB35" s="83"/>
      <c r="AC35" s="78"/>
      <c r="AD35" s="83"/>
      <c r="AE35" s="83"/>
      <c r="AF35" s="83"/>
      <c r="AG35" s="78"/>
      <c r="AH35" s="85"/>
    </row>
    <row r="36" spans="2:34" ht="18.75" thickBot="1">
      <c r="B36" s="176" t="s">
        <v>58</v>
      </c>
      <c r="C36" s="199" t="s">
        <v>52</v>
      </c>
      <c r="D36" s="200"/>
      <c r="E36" s="200"/>
      <c r="F36" s="200"/>
      <c r="G36" s="200"/>
      <c r="H36" s="200"/>
      <c r="I36" s="34"/>
      <c r="J36" s="34"/>
      <c r="K36" s="34"/>
      <c r="L36" s="34"/>
      <c r="M36" s="34"/>
      <c r="N36" s="34"/>
      <c r="O36" s="34"/>
      <c r="P36" s="34"/>
      <c r="Q36" s="31"/>
      <c r="R36" s="30"/>
      <c r="S36" s="30"/>
      <c r="T36" s="30"/>
      <c r="U36" s="5"/>
      <c r="V36" s="30"/>
      <c r="W36" s="30"/>
      <c r="X36" s="30"/>
      <c r="Y36" s="5"/>
      <c r="Z36" s="30"/>
      <c r="AA36" s="30"/>
      <c r="AB36" s="30"/>
      <c r="AC36" s="5"/>
      <c r="AD36" s="30"/>
      <c r="AE36" s="30"/>
      <c r="AF36" s="30"/>
      <c r="AG36" s="5"/>
      <c r="AH36" s="49"/>
    </row>
    <row r="37" spans="2:34" ht="22.5" customHeight="1">
      <c r="B37" s="99">
        <v>1</v>
      </c>
      <c r="C37" s="194" t="s">
        <v>45</v>
      </c>
      <c r="D37" s="168" t="s">
        <v>13</v>
      </c>
      <c r="E37" s="164">
        <v>144</v>
      </c>
      <c r="F37" s="160">
        <v>144</v>
      </c>
      <c r="G37" s="103">
        <f>F37/36</f>
        <v>4</v>
      </c>
      <c r="H37" s="171" t="s">
        <v>54</v>
      </c>
      <c r="I37" s="105"/>
      <c r="J37" s="106">
        <f>SUM(L37:O37)</f>
        <v>44</v>
      </c>
      <c r="K37" s="103">
        <f>L37+N37+M37</f>
        <v>44</v>
      </c>
      <c r="L37" s="103">
        <f>R37*$R$5+V37*$V$5+Z37*$Z$5+AD37*$AD$5</f>
        <v>33</v>
      </c>
      <c r="M37" s="103">
        <f>S37*$R$5+W37*$V$5+AA37*$Z$5+AE37*$AD$5</f>
        <v>0</v>
      </c>
      <c r="N37" s="103">
        <f>T37*$R$5+X37*$V$5+AB37*$Z$5+AF37*$AD$5</f>
        <v>11</v>
      </c>
      <c r="O37" s="138">
        <f>(AG37+AC37+Y37+U37)*$U$5</f>
        <v>0</v>
      </c>
      <c r="P37" s="106">
        <f>F37-J37</f>
        <v>100</v>
      </c>
      <c r="Q37" s="108">
        <f>P37/F37</f>
        <v>0.6944444444444444</v>
      </c>
      <c r="R37" s="139">
        <v>3</v>
      </c>
      <c r="S37" s="113"/>
      <c r="T37" s="113">
        <v>1</v>
      </c>
      <c r="U37" s="140"/>
      <c r="V37" s="139"/>
      <c r="W37" s="113"/>
      <c r="X37" s="113"/>
      <c r="Y37" s="140"/>
      <c r="Z37" s="139"/>
      <c r="AA37" s="113"/>
      <c r="AB37" s="113"/>
      <c r="AC37" s="140"/>
      <c r="AD37" s="139"/>
      <c r="AE37" s="113"/>
      <c r="AF37" s="113"/>
      <c r="AG37" s="140"/>
      <c r="AH37" s="175"/>
    </row>
    <row r="38" spans="2:34" ht="18">
      <c r="B38" s="16"/>
      <c r="C38" s="47"/>
      <c r="D38" s="29" t="s">
        <v>8</v>
      </c>
      <c r="E38" s="43"/>
      <c r="F38" s="50">
        <f>SUM(F37:F37)</f>
        <v>144</v>
      </c>
      <c r="G38" s="59">
        <f>SUM(G37:G37)</f>
        <v>4</v>
      </c>
      <c r="H38" s="30"/>
      <c r="I38" s="34"/>
      <c r="J38" s="34"/>
      <c r="K38" s="34"/>
      <c r="L38" s="34"/>
      <c r="M38" s="34"/>
      <c r="N38" s="34"/>
      <c r="O38" s="34"/>
      <c r="P38" s="34"/>
      <c r="Q38" s="31"/>
      <c r="R38" s="30"/>
      <c r="S38" s="30"/>
      <c r="T38" s="30"/>
      <c r="U38" s="5"/>
      <c r="V38" s="30"/>
      <c r="W38" s="30"/>
      <c r="X38" s="30"/>
      <c r="Y38" s="5"/>
      <c r="Z38" s="30"/>
      <c r="AA38" s="30"/>
      <c r="AB38" s="30"/>
      <c r="AC38" s="5"/>
      <c r="AD38" s="30"/>
      <c r="AE38" s="30"/>
      <c r="AF38" s="30"/>
      <c r="AG38" s="5"/>
      <c r="AH38" s="49"/>
    </row>
    <row r="39" spans="2:34" ht="15.75" customHeight="1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34"/>
      <c r="O39" s="34"/>
      <c r="P39" s="34"/>
      <c r="Q39" s="31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35"/>
      <c r="AH39" s="42"/>
    </row>
    <row r="40" spans="11:34" ht="20.25">
      <c r="K40" s="287"/>
      <c r="L40" s="281"/>
      <c r="M40" s="281"/>
      <c r="N40" s="281"/>
      <c r="O40" s="281"/>
      <c r="P40" s="281"/>
      <c r="Q40" s="288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142"/>
    </row>
    <row r="41" spans="4:34" ht="22.5" customHeight="1">
      <c r="D41" s="46" t="s">
        <v>32</v>
      </c>
      <c r="I41" s="280"/>
      <c r="J41" s="281"/>
      <c r="K41" s="281"/>
      <c r="L41" s="282"/>
      <c r="M41" s="282"/>
      <c r="N41" s="282"/>
      <c r="O41" s="282"/>
      <c r="P41" s="282"/>
      <c r="Q41" s="283"/>
      <c r="R41" s="278"/>
      <c r="S41" s="279"/>
      <c r="T41" s="279"/>
      <c r="U41" s="279"/>
      <c r="V41" s="278"/>
      <c r="W41" s="279"/>
      <c r="X41" s="279"/>
      <c r="Y41" s="279"/>
      <c r="Z41" s="278"/>
      <c r="AA41" s="279"/>
      <c r="AB41" s="279"/>
      <c r="AC41" s="279"/>
      <c r="AD41" s="278"/>
      <c r="AE41" s="279"/>
      <c r="AF41" s="279"/>
      <c r="AG41" s="279"/>
      <c r="AH41" s="45"/>
    </row>
    <row r="42" spans="4:34" ht="18">
      <c r="D42" s="46"/>
      <c r="I42" s="280"/>
      <c r="J42" s="281"/>
      <c r="K42" s="281"/>
      <c r="L42" s="282"/>
      <c r="M42" s="282"/>
      <c r="N42" s="282"/>
      <c r="O42" s="282"/>
      <c r="P42" s="282"/>
      <c r="Q42" s="283"/>
      <c r="R42" s="278"/>
      <c r="S42" s="279"/>
      <c r="T42" s="279"/>
      <c r="U42" s="279"/>
      <c r="V42" s="278"/>
      <c r="W42" s="279"/>
      <c r="X42" s="279"/>
      <c r="Y42" s="279"/>
      <c r="Z42" s="278"/>
      <c r="AA42" s="279"/>
      <c r="AB42" s="279"/>
      <c r="AC42" s="279"/>
      <c r="AD42" s="278"/>
      <c r="AE42" s="279"/>
      <c r="AF42" s="279"/>
      <c r="AG42" s="279"/>
      <c r="AH42" s="45"/>
    </row>
    <row r="43" spans="2:34" ht="18">
      <c r="B43" s="15"/>
      <c r="C43" s="39"/>
      <c r="D43" s="39"/>
      <c r="L43" s="55"/>
      <c r="M43" s="55"/>
      <c r="N43" s="55"/>
      <c r="O43" s="55"/>
      <c r="P43" s="55"/>
      <c r="Q43" s="56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45"/>
    </row>
    <row r="44" spans="2:34" ht="18">
      <c r="B44" s="284"/>
      <c r="C44" s="285"/>
      <c r="D44" s="285"/>
      <c r="L44" s="55"/>
      <c r="M44" s="55"/>
      <c r="N44" s="55"/>
      <c r="O44" s="55"/>
      <c r="P44" s="55"/>
      <c r="Q44" s="56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45"/>
    </row>
    <row r="45" spans="12:34" ht="18">
      <c r="L45" s="55"/>
      <c r="M45" s="55"/>
      <c r="N45" s="55"/>
      <c r="O45" s="55"/>
      <c r="P45" s="55"/>
      <c r="Q45" s="56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45"/>
    </row>
  </sheetData>
  <sheetProtection/>
  <mergeCells count="77">
    <mergeCell ref="Z17:AC17"/>
    <mergeCell ref="Z18:AC18"/>
    <mergeCell ref="Z19:AC19"/>
    <mergeCell ref="K18:Q18"/>
    <mergeCell ref="K19:Q19"/>
    <mergeCell ref="K17:Q17"/>
    <mergeCell ref="R17:U17"/>
    <mergeCell ref="R18:U18"/>
    <mergeCell ref="R19:U19"/>
    <mergeCell ref="C31:Y31"/>
    <mergeCell ref="R40:U40"/>
    <mergeCell ref="C25:Y25"/>
    <mergeCell ref="K40:Q40"/>
    <mergeCell ref="V40:Y40"/>
    <mergeCell ref="AD42:AG42"/>
    <mergeCell ref="B44:D44"/>
    <mergeCell ref="I42:K42"/>
    <mergeCell ref="L42:Q42"/>
    <mergeCell ref="Z40:AC40"/>
    <mergeCell ref="AD40:AG40"/>
    <mergeCell ref="L41:Q41"/>
    <mergeCell ref="R41:U41"/>
    <mergeCell ref="V41:Y41"/>
    <mergeCell ref="Z41:AC41"/>
    <mergeCell ref="V42:Y42"/>
    <mergeCell ref="Z42:AC42"/>
    <mergeCell ref="AD41:AG41"/>
    <mergeCell ref="R42:U42"/>
    <mergeCell ref="I41:K41"/>
    <mergeCell ref="AG6:AG7"/>
    <mergeCell ref="AD6:AD7"/>
    <mergeCell ref="AE6:AE7"/>
    <mergeCell ref="AB6:AB7"/>
    <mergeCell ref="AC6:AC7"/>
    <mergeCell ref="X6:X7"/>
    <mergeCell ref="Y6:Y7"/>
    <mergeCell ref="U6:U7"/>
    <mergeCell ref="AA6:AA7"/>
    <mergeCell ref="O6:O7"/>
    <mergeCell ref="S6:S7"/>
    <mergeCell ref="P6:P7"/>
    <mergeCell ref="Z6:Z7"/>
    <mergeCell ref="V6:V7"/>
    <mergeCell ref="W6:W7"/>
    <mergeCell ref="Q6:Q7"/>
    <mergeCell ref="R6:R7"/>
    <mergeCell ref="B1:AF1"/>
    <mergeCell ref="C2:AF2"/>
    <mergeCell ref="C3:C7"/>
    <mergeCell ref="D3:D7"/>
    <mergeCell ref="E3:G4"/>
    <mergeCell ref="H3:I5"/>
    <mergeCell ref="R3:AG3"/>
    <mergeCell ref="E5:F5"/>
    <mergeCell ref="AF6:AF7"/>
    <mergeCell ref="E6:E7"/>
    <mergeCell ref="B3:B7"/>
    <mergeCell ref="AH3:AH7"/>
    <mergeCell ref="J6:J7"/>
    <mergeCell ref="K6:N6"/>
    <mergeCell ref="T6:T7"/>
    <mergeCell ref="J3:O5"/>
    <mergeCell ref="P3:Q5"/>
    <mergeCell ref="R5:T5"/>
    <mergeCell ref="Z4:AG4"/>
    <mergeCell ref="Z5:AB5"/>
    <mergeCell ref="AD5:AF5"/>
    <mergeCell ref="V5:X5"/>
    <mergeCell ref="R4:Y4"/>
    <mergeCell ref="C9:I9"/>
    <mergeCell ref="H6:H7"/>
    <mergeCell ref="I6:I7"/>
    <mergeCell ref="F6:F7"/>
    <mergeCell ref="G6:G7"/>
    <mergeCell ref="C8:G8"/>
    <mergeCell ref="C36:H36"/>
    <mergeCell ref="C22:Y22"/>
  </mergeCells>
  <printOptions/>
  <pageMargins left="0.75" right="0.75" top="1" bottom="1" header="0.5" footer="0.5"/>
  <pageSetup horizontalDpi="120" verticalDpi="12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Salov</dc:creator>
  <cp:keywords/>
  <dc:description/>
  <cp:lastModifiedBy>rvv</cp:lastModifiedBy>
  <cp:lastPrinted>2012-01-10T11:40:17Z</cp:lastPrinted>
  <dcterms:created xsi:type="dcterms:W3CDTF">2002-01-26T10:34:30Z</dcterms:created>
  <dcterms:modified xsi:type="dcterms:W3CDTF">2012-01-31T02:18:59Z</dcterms:modified>
  <cp:category/>
  <cp:version/>
  <cp:contentType/>
  <cp:contentStatus/>
</cp:coreProperties>
</file>